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635" windowWidth="12000" windowHeight="6180" tabRatio="974"/>
  </bookViews>
  <sheets>
    <sheet name="JUVENILES" sheetId="15" r:id="rId1"/>
    <sheet name="MENORES" sheetId="4" r:id="rId2"/>
    <sheet name="MEN 15" sheetId="5" r:id="rId3"/>
    <sheet name="MEN 13" sheetId="16" r:id="rId4"/>
    <sheet name="ALBATROS - 08 - 09 -" sheetId="10" r:id="rId5"/>
    <sheet name="EAGLES - 10 - 11 - " sheetId="9" r:id="rId6"/>
    <sheet name="BIRDIES 12 Y POST" sheetId="7" r:id="rId7"/>
    <sheet name="PROMOCIONALES" sheetId="6" r:id="rId8"/>
    <sheet name="HORARIOS JUE" sheetId="19" r:id="rId9"/>
    <sheet name="HORARIOS VIE" sheetId="20" r:id="rId10"/>
    <sheet name="EEPP CON HCP" sheetId="17" r:id="rId11"/>
    <sheet name="EEPP SIN HCP" sheetId="18" r:id="rId12"/>
  </sheets>
  <calcPr calcId="125725"/>
</workbook>
</file>

<file path=xl/calcChain.xml><?xml version="1.0" encoding="utf-8"?>
<calcChain xmlns="http://schemas.openxmlformats.org/spreadsheetml/2006/main">
  <c r="F39" i="17"/>
  <c r="G39" s="1"/>
  <c r="G38"/>
  <c r="F38"/>
  <c r="D80" i="18"/>
  <c r="C80"/>
  <c r="E80" s="1"/>
  <c r="B80"/>
  <c r="A80"/>
  <c r="F25" i="17"/>
  <c r="G25" s="1"/>
  <c r="F12"/>
  <c r="G12" s="1"/>
  <c r="F11"/>
  <c r="G11" s="1"/>
  <c r="F19" l="1"/>
  <c r="G19" s="1"/>
  <c r="F18"/>
  <c r="G18" s="1"/>
  <c r="F32"/>
  <c r="G32" s="1"/>
  <c r="F31"/>
  <c r="G31" s="1"/>
  <c r="F46"/>
  <c r="G46" s="1"/>
  <c r="F45"/>
  <c r="G45" s="1"/>
  <c r="D79" i="18"/>
  <c r="C79"/>
  <c r="B79"/>
  <c r="A79"/>
  <c r="D78"/>
  <c r="C78"/>
  <c r="B78"/>
  <c r="A78"/>
  <c r="D77"/>
  <c r="C77"/>
  <c r="B77"/>
  <c r="A77"/>
  <c r="D76"/>
  <c r="C76"/>
  <c r="B76"/>
  <c r="A76"/>
  <c r="D75"/>
  <c r="C75"/>
  <c r="B75"/>
  <c r="A75"/>
  <c r="D74"/>
  <c r="C74"/>
  <c r="B74"/>
  <c r="A74"/>
  <c r="D73"/>
  <c r="C73"/>
  <c r="B73"/>
  <c r="A73"/>
  <c r="D72"/>
  <c r="C72"/>
  <c r="B72"/>
  <c r="A72"/>
  <c r="D71"/>
  <c r="C71"/>
  <c r="B71"/>
  <c r="A71"/>
  <c r="D70"/>
  <c r="C70"/>
  <c r="B70"/>
  <c r="A70"/>
  <c r="D69"/>
  <c r="C69"/>
  <c r="B69"/>
  <c r="A69"/>
  <c r="D68"/>
  <c r="C68"/>
  <c r="B68"/>
  <c r="A68"/>
  <c r="D67"/>
  <c r="C67"/>
  <c r="B67"/>
  <c r="A67"/>
  <c r="D66"/>
  <c r="C66"/>
  <c r="B66"/>
  <c r="A66"/>
  <c r="D65"/>
  <c r="C65"/>
  <c r="B65"/>
  <c r="A65"/>
  <c r="D61"/>
  <c r="C61"/>
  <c r="B61"/>
  <c r="A61"/>
  <c r="D60"/>
  <c r="C60"/>
  <c r="B60"/>
  <c r="A60"/>
  <c r="D54"/>
  <c r="C54"/>
  <c r="B54"/>
  <c r="A54"/>
  <c r="D53"/>
  <c r="C53"/>
  <c r="B53"/>
  <c r="A53"/>
  <c r="D52"/>
  <c r="C52"/>
  <c r="B52"/>
  <c r="A52"/>
  <c r="D46"/>
  <c r="C46"/>
  <c r="B46"/>
  <c r="A46"/>
  <c r="D45"/>
  <c r="C45"/>
  <c r="B45"/>
  <c r="A45"/>
  <c r="D44"/>
  <c r="C44"/>
  <c r="B44"/>
  <c r="A44"/>
  <c r="D36"/>
  <c r="C36"/>
  <c r="B36"/>
  <c r="A36"/>
  <c r="D35"/>
  <c r="C35"/>
  <c r="B35"/>
  <c r="A35"/>
  <c r="D34"/>
  <c r="C34"/>
  <c r="B34"/>
  <c r="A34"/>
  <c r="D28"/>
  <c r="C28"/>
  <c r="B28"/>
  <c r="A28"/>
  <c r="D27"/>
  <c r="C27"/>
  <c r="B27"/>
  <c r="A27"/>
  <c r="D26"/>
  <c r="C26"/>
  <c r="B26"/>
  <c r="A26"/>
  <c r="D20"/>
  <c r="C20"/>
  <c r="B20"/>
  <c r="A20"/>
  <c r="D19"/>
  <c r="C19"/>
  <c r="B19"/>
  <c r="A19"/>
  <c r="D18"/>
  <c r="C18"/>
  <c r="B18"/>
  <c r="A18"/>
  <c r="D12"/>
  <c r="C12"/>
  <c r="B12"/>
  <c r="A12"/>
  <c r="D11"/>
  <c r="C11"/>
  <c r="B11"/>
  <c r="A11"/>
  <c r="D10"/>
  <c r="C10"/>
  <c r="B10"/>
  <c r="A10"/>
  <c r="I43" i="17"/>
  <c r="H43"/>
  <c r="E43"/>
  <c r="D43"/>
  <c r="C43"/>
  <c r="B43"/>
  <c r="A43"/>
  <c r="I42"/>
  <c r="H42"/>
  <c r="E42"/>
  <c r="D42"/>
  <c r="C42"/>
  <c r="B42"/>
  <c r="A42"/>
  <c r="I36"/>
  <c r="H36"/>
  <c r="E36"/>
  <c r="D36"/>
  <c r="C36"/>
  <c r="B36"/>
  <c r="A36"/>
  <c r="I35"/>
  <c r="H35"/>
  <c r="E35"/>
  <c r="D35"/>
  <c r="C35"/>
  <c r="B35"/>
  <c r="A35"/>
  <c r="I29"/>
  <c r="H29"/>
  <c r="E29"/>
  <c r="D29"/>
  <c r="C29"/>
  <c r="B29"/>
  <c r="A29"/>
  <c r="I28"/>
  <c r="H28"/>
  <c r="E28"/>
  <c r="D28"/>
  <c r="C28"/>
  <c r="B28"/>
  <c r="A28"/>
  <c r="I23"/>
  <c r="H23"/>
  <c r="E23"/>
  <c r="D23"/>
  <c r="C23"/>
  <c r="B23"/>
  <c r="A23"/>
  <c r="I22"/>
  <c r="H22"/>
  <c r="E22"/>
  <c r="D22"/>
  <c r="C22"/>
  <c r="B22"/>
  <c r="A22"/>
  <c r="I16"/>
  <c r="H16"/>
  <c r="E16"/>
  <c r="D16"/>
  <c r="C16"/>
  <c r="B16"/>
  <c r="A16"/>
  <c r="I15"/>
  <c r="H15"/>
  <c r="E15"/>
  <c r="D15"/>
  <c r="C15"/>
  <c r="B15"/>
  <c r="A15"/>
  <c r="I9"/>
  <c r="H9"/>
  <c r="E9"/>
  <c r="D9"/>
  <c r="C9"/>
  <c r="B9"/>
  <c r="A9"/>
  <c r="I8"/>
  <c r="H8"/>
  <c r="E8"/>
  <c r="D8"/>
  <c r="C8"/>
  <c r="B8"/>
  <c r="A8"/>
  <c r="J43" l="1"/>
  <c r="F36"/>
  <c r="F43"/>
  <c r="F29"/>
  <c r="J36"/>
  <c r="F9"/>
  <c r="J16"/>
  <c r="J29"/>
  <c r="F23"/>
  <c r="J9"/>
  <c r="F16"/>
  <c r="J23"/>
  <c r="I99" i="20"/>
  <c r="I98"/>
  <c r="I97"/>
  <c r="I96"/>
  <c r="I95"/>
  <c r="I94"/>
  <c r="J99" s="1"/>
  <c r="I93"/>
  <c r="I92"/>
  <c r="I91"/>
  <c r="I90"/>
  <c r="I89"/>
  <c r="J91" s="1"/>
  <c r="N68" s="1"/>
  <c r="I84"/>
  <c r="I83"/>
  <c r="I82"/>
  <c r="I81"/>
  <c r="I80"/>
  <c r="I79"/>
  <c r="J84" s="1"/>
  <c r="I78"/>
  <c r="I77"/>
  <c r="I76"/>
  <c r="I75"/>
  <c r="J78" s="1"/>
  <c r="N71" s="1"/>
  <c r="I74"/>
  <c r="N73"/>
  <c r="I73"/>
  <c r="N72"/>
  <c r="I72"/>
  <c r="I71"/>
  <c r="I70"/>
  <c r="I69"/>
  <c r="I68"/>
  <c r="J72" s="1"/>
  <c r="N70" s="1"/>
  <c r="A63"/>
  <c r="A61"/>
  <c r="I40"/>
  <c r="I39"/>
  <c r="I38"/>
  <c r="I37"/>
  <c r="J40" s="1"/>
  <c r="I36"/>
  <c r="I35"/>
  <c r="I34"/>
  <c r="I33"/>
  <c r="J35" s="1"/>
  <c r="M31" s="1"/>
  <c r="I32"/>
  <c r="J31"/>
  <c r="M28" s="1"/>
  <c r="I31"/>
  <c r="I30"/>
  <c r="I29"/>
  <c r="I28"/>
  <c r="I27"/>
  <c r="I26"/>
  <c r="I25"/>
  <c r="I24"/>
  <c r="I23"/>
  <c r="I22"/>
  <c r="I21"/>
  <c r="J25" s="1"/>
  <c r="M30" s="1"/>
  <c r="I20"/>
  <c r="I19"/>
  <c r="I18"/>
  <c r="I17"/>
  <c r="I16"/>
  <c r="I15"/>
  <c r="I14"/>
  <c r="I13"/>
  <c r="I12"/>
  <c r="I11"/>
  <c r="I10"/>
  <c r="J19" s="1"/>
  <c r="M27" s="1"/>
  <c r="M36" i="17" l="1"/>
  <c r="M43"/>
  <c r="M29"/>
  <c r="M9"/>
  <c r="M16"/>
  <c r="M23"/>
  <c r="J42" i="20"/>
  <c r="M29"/>
  <c r="N69"/>
  <c r="J100"/>
  <c r="M32"/>
  <c r="N74"/>
  <c r="G12" i="15" l="1"/>
  <c r="H12" s="1"/>
  <c r="G16"/>
  <c r="H16" s="1"/>
  <c r="I106" i="19" l="1"/>
  <c r="I105"/>
  <c r="I104"/>
  <c r="I103"/>
  <c r="I102"/>
  <c r="I101"/>
  <c r="J106" s="1"/>
  <c r="N69" s="1"/>
  <c r="I100"/>
  <c r="I99"/>
  <c r="I97"/>
  <c r="J99" s="1"/>
  <c r="N68" s="1"/>
  <c r="N73"/>
  <c r="I86"/>
  <c r="I85"/>
  <c r="I82"/>
  <c r="J85" s="1"/>
  <c r="N72" s="1"/>
  <c r="I81"/>
  <c r="I79"/>
  <c r="J78"/>
  <c r="N71" s="1"/>
  <c r="I78"/>
  <c r="I77"/>
  <c r="I76"/>
  <c r="I75"/>
  <c r="I74"/>
  <c r="I73"/>
  <c r="I72"/>
  <c r="I70"/>
  <c r="I69"/>
  <c r="I68"/>
  <c r="J72" s="1"/>
  <c r="A63"/>
  <c r="A61"/>
  <c r="I39"/>
  <c r="I38"/>
  <c r="I37"/>
  <c r="I36"/>
  <c r="J39" s="1"/>
  <c r="I35"/>
  <c r="I34"/>
  <c r="I33"/>
  <c r="I32"/>
  <c r="J34" s="1"/>
  <c r="M30" s="1"/>
  <c r="I31"/>
  <c r="J30"/>
  <c r="M27" s="1"/>
  <c r="I30"/>
  <c r="I29"/>
  <c r="I28"/>
  <c r="I26"/>
  <c r="I25"/>
  <c r="I24"/>
  <c r="I23"/>
  <c r="I21"/>
  <c r="I20"/>
  <c r="J24" s="1"/>
  <c r="M29" s="1"/>
  <c r="I19"/>
  <c r="I18"/>
  <c r="I17"/>
  <c r="I16"/>
  <c r="I15"/>
  <c r="I14"/>
  <c r="I13"/>
  <c r="J18" s="1"/>
  <c r="M26" s="1"/>
  <c r="I12"/>
  <c r="I11"/>
  <c r="I10"/>
  <c r="A50" i="18"/>
  <c r="A42"/>
  <c r="A32"/>
  <c r="A24"/>
  <c r="J41" i="19" l="1"/>
  <c r="M28"/>
  <c r="N70"/>
  <c r="M31"/>
  <c r="N74"/>
  <c r="J87"/>
  <c r="J108" s="1"/>
  <c r="A16" i="18"/>
  <c r="A8"/>
  <c r="A6"/>
  <c r="A2"/>
  <c r="A1"/>
  <c r="J15" i="17"/>
  <c r="F15"/>
  <c r="A6"/>
  <c r="A5"/>
  <c r="A2"/>
  <c r="E15" i="6"/>
  <c r="E14"/>
  <c r="E12"/>
  <c r="E79" i="18"/>
  <c r="E78"/>
  <c r="E77"/>
  <c r="E76"/>
  <c r="E75"/>
  <c r="E74"/>
  <c r="E73"/>
  <c r="E72"/>
  <c r="E71"/>
  <c r="E70"/>
  <c r="E69"/>
  <c r="E68"/>
  <c r="E67"/>
  <c r="E66"/>
  <c r="E65"/>
  <c r="E61"/>
  <c r="E60"/>
  <c r="E54"/>
  <c r="E53"/>
  <c r="E52"/>
  <c r="E46"/>
  <c r="E45"/>
  <c r="E44"/>
  <c r="E36"/>
  <c r="E35"/>
  <c r="E34"/>
  <c r="E28"/>
  <c r="E27"/>
  <c r="E26"/>
  <c r="E20"/>
  <c r="E19"/>
  <c r="E18"/>
  <c r="E12"/>
  <c r="E11"/>
  <c r="E10"/>
  <c r="J46" i="17"/>
  <c r="K46" s="1"/>
  <c r="J45"/>
  <c r="K45" s="1"/>
  <c r="J42"/>
  <c r="F42"/>
  <c r="J39"/>
  <c r="K39" s="1"/>
  <c r="J38"/>
  <c r="K38" s="1"/>
  <c r="J35"/>
  <c r="F35"/>
  <c r="J32"/>
  <c r="K32" s="1"/>
  <c r="J31"/>
  <c r="K31" s="1"/>
  <c r="J28"/>
  <c r="F28"/>
  <c r="J25"/>
  <c r="K25" s="1"/>
  <c r="J22"/>
  <c r="F22"/>
  <c r="J19"/>
  <c r="K19" s="1"/>
  <c r="J18"/>
  <c r="K18" s="1"/>
  <c r="J12"/>
  <c r="K12" s="1"/>
  <c r="J11"/>
  <c r="K11" s="1"/>
  <c r="J8"/>
  <c r="F8"/>
  <c r="E16" i="7"/>
  <c r="E15"/>
  <c r="E17"/>
  <c r="E14"/>
  <c r="E12"/>
  <c r="E35" i="6"/>
  <c r="E34"/>
  <c r="E33"/>
  <c r="E31"/>
  <c r="E30"/>
  <c r="E32"/>
  <c r="E28"/>
  <c r="E29"/>
  <c r="E24"/>
  <c r="E42"/>
  <c r="L12" i="17" l="1"/>
  <c r="L31"/>
  <c r="L45"/>
  <c r="L32"/>
  <c r="L39"/>
  <c r="L46"/>
  <c r="L11"/>
  <c r="M15"/>
  <c r="M8"/>
  <c r="M42"/>
  <c r="M35"/>
  <c r="M28"/>
  <c r="L19"/>
  <c r="M22"/>
  <c r="L25"/>
  <c r="L18"/>
  <c r="L38"/>
  <c r="A2" i="5"/>
  <c r="A2" i="16"/>
  <c r="A6"/>
  <c r="K22" i="15"/>
  <c r="L22" s="1"/>
  <c r="G22"/>
  <c r="K21"/>
  <c r="L21" s="1"/>
  <c r="G21"/>
  <c r="N21" s="1"/>
  <c r="K19"/>
  <c r="L19" s="1"/>
  <c r="G17"/>
  <c r="H17" s="1"/>
  <c r="K15"/>
  <c r="L15" s="1"/>
  <c r="G20"/>
  <c r="K17"/>
  <c r="L17" s="1"/>
  <c r="G18"/>
  <c r="H18" s="1"/>
  <c r="K18"/>
  <c r="L18" s="1"/>
  <c r="G15"/>
  <c r="K20"/>
  <c r="L20" s="1"/>
  <c r="G14"/>
  <c r="H14" s="1"/>
  <c r="K12"/>
  <c r="L12" s="1"/>
  <c r="G13"/>
  <c r="H13" s="1"/>
  <c r="K16"/>
  <c r="L16" s="1"/>
  <c r="K14"/>
  <c r="L14" s="1"/>
  <c r="G19"/>
  <c r="K13"/>
  <c r="L13" s="1"/>
  <c r="K10"/>
  <c r="L10" s="1"/>
  <c r="G9"/>
  <c r="N14" l="1"/>
  <c r="M13"/>
  <c r="N18"/>
  <c r="H19"/>
  <c r="M14" s="1"/>
  <c r="H15"/>
  <c r="M18" s="1"/>
  <c r="N17"/>
  <c r="H21"/>
  <c r="M21" s="1"/>
  <c r="M16"/>
  <c r="N22"/>
  <c r="N13"/>
  <c r="M12"/>
  <c r="N15"/>
  <c r="N19"/>
  <c r="N12"/>
  <c r="H9"/>
  <c r="N20"/>
  <c r="H20"/>
  <c r="M15" s="1"/>
  <c r="N16"/>
  <c r="M17"/>
  <c r="H22"/>
  <c r="M22" s="1"/>
  <c r="E13" i="6"/>
  <c r="E9"/>
  <c r="E10"/>
  <c r="E11"/>
  <c r="E26" i="9"/>
  <c r="E25"/>
  <c r="E24"/>
  <c r="E10"/>
  <c r="E12"/>
  <c r="E15"/>
  <c r="E16"/>
  <c r="E17"/>
  <c r="E18"/>
  <c r="E19"/>
  <c r="E13"/>
  <c r="E11"/>
  <c r="E14"/>
  <c r="E9"/>
  <c r="E30" i="10"/>
  <c r="E29"/>
  <c r="E28"/>
  <c r="E27"/>
  <c r="E23"/>
  <c r="E22"/>
  <c r="E21"/>
  <c r="E20"/>
  <c r="E19"/>
  <c r="E18"/>
  <c r="E16"/>
  <c r="E17"/>
  <c r="E15"/>
  <c r="E12"/>
  <c r="E13"/>
  <c r="E10"/>
  <c r="E14"/>
  <c r="K21" i="16"/>
  <c r="L21" s="1"/>
  <c r="G19"/>
  <c r="K20"/>
  <c r="L20" s="1"/>
  <c r="G20"/>
  <c r="K19"/>
  <c r="L19" s="1"/>
  <c r="G16"/>
  <c r="K15"/>
  <c r="L15" s="1"/>
  <c r="G21"/>
  <c r="K14"/>
  <c r="L14" s="1"/>
  <c r="G18"/>
  <c r="K13"/>
  <c r="L13" s="1"/>
  <c r="G15"/>
  <c r="K11"/>
  <c r="L11" s="1"/>
  <c r="G14"/>
  <c r="K18"/>
  <c r="L18" s="1"/>
  <c r="G17"/>
  <c r="K16"/>
  <c r="L16" s="1"/>
  <c r="G12"/>
  <c r="K17"/>
  <c r="L17" s="1"/>
  <c r="G10"/>
  <c r="K12"/>
  <c r="L12" s="1"/>
  <c r="G13"/>
  <c r="K10"/>
  <c r="L10" s="1"/>
  <c r="G11"/>
  <c r="A5"/>
  <c r="K59" i="5"/>
  <c r="L59" s="1"/>
  <c r="G59"/>
  <c r="K58"/>
  <c r="L58" s="1"/>
  <c r="G58"/>
  <c r="K57"/>
  <c r="L57" s="1"/>
  <c r="G57"/>
  <c r="K56"/>
  <c r="L56" s="1"/>
  <c r="G56"/>
  <c r="K55"/>
  <c r="L55" s="1"/>
  <c r="G55"/>
  <c r="K53"/>
  <c r="L53" s="1"/>
  <c r="G54"/>
  <c r="K54"/>
  <c r="L54" s="1"/>
  <c r="G53"/>
  <c r="K49"/>
  <c r="L49" s="1"/>
  <c r="G52"/>
  <c r="K50"/>
  <c r="L50" s="1"/>
  <c r="G50"/>
  <c r="K51"/>
  <c r="L51" s="1"/>
  <c r="G51"/>
  <c r="K52"/>
  <c r="L52" s="1"/>
  <c r="G49"/>
  <c r="K37"/>
  <c r="L37" s="1"/>
  <c r="G31"/>
  <c r="K36"/>
  <c r="L36" s="1"/>
  <c r="G34"/>
  <c r="K35"/>
  <c r="L35" s="1"/>
  <c r="G32"/>
  <c r="K34"/>
  <c r="L34" s="1"/>
  <c r="G27"/>
  <c r="K33"/>
  <c r="L33" s="1"/>
  <c r="G35"/>
  <c r="K32"/>
  <c r="L32" s="1"/>
  <c r="G33"/>
  <c r="K31"/>
  <c r="L31" s="1"/>
  <c r="G24"/>
  <c r="K26"/>
  <c r="L26" s="1"/>
  <c r="G29"/>
  <c r="K30"/>
  <c r="L30" s="1"/>
  <c r="G30"/>
  <c r="K25"/>
  <c r="L25" s="1"/>
  <c r="G26"/>
  <c r="K23"/>
  <c r="L23" s="1"/>
  <c r="G25"/>
  <c r="K21"/>
  <c r="L21" s="1"/>
  <c r="G28"/>
  <c r="K29"/>
  <c r="L29" s="1"/>
  <c r="G22"/>
  <c r="K27"/>
  <c r="L27" s="1"/>
  <c r="G19"/>
  <c r="K24"/>
  <c r="L24" s="1"/>
  <c r="G23"/>
  <c r="K28"/>
  <c r="L28" s="1"/>
  <c r="K22"/>
  <c r="L22" s="1"/>
  <c r="K19"/>
  <c r="L19" s="1"/>
  <c r="G18"/>
  <c r="K20"/>
  <c r="L20" s="1"/>
  <c r="G21"/>
  <c r="K13"/>
  <c r="L13" s="1"/>
  <c r="G15"/>
  <c r="K18"/>
  <c r="L18" s="1"/>
  <c r="G20"/>
  <c r="K11"/>
  <c r="L11" s="1"/>
  <c r="G17"/>
  <c r="K17"/>
  <c r="L17" s="1"/>
  <c r="G16"/>
  <c r="K16"/>
  <c r="L16" s="1"/>
  <c r="G13"/>
  <c r="K14"/>
  <c r="L14" s="1"/>
  <c r="G12"/>
  <c r="K12"/>
  <c r="L12" s="1"/>
  <c r="G11"/>
  <c r="K15"/>
  <c r="L15" s="1"/>
  <c r="G14"/>
  <c r="K10"/>
  <c r="L10" s="1"/>
  <c r="G10"/>
  <c r="K22" i="4"/>
  <c r="L22" s="1"/>
  <c r="G23"/>
  <c r="G21"/>
  <c r="K20"/>
  <c r="L20" s="1"/>
  <c r="G16"/>
  <c r="K21"/>
  <c r="L21" s="1"/>
  <c r="G15"/>
  <c r="K19"/>
  <c r="L19" s="1"/>
  <c r="G18"/>
  <c r="K18"/>
  <c r="L18" s="1"/>
  <c r="K16"/>
  <c r="L16" s="1"/>
  <c r="G20"/>
  <c r="K17"/>
  <c r="L17" s="1"/>
  <c r="G19"/>
  <c r="H19" s="1"/>
  <c r="K14"/>
  <c r="L14" s="1"/>
  <c r="G17"/>
  <c r="N17" s="1"/>
  <c r="K13"/>
  <c r="L13" s="1"/>
  <c r="G14"/>
  <c r="H15" s="1"/>
  <c r="K11"/>
  <c r="L11" s="1"/>
  <c r="G12"/>
  <c r="K12"/>
  <c r="L12" s="1"/>
  <c r="G11"/>
  <c r="K15"/>
  <c r="L15" s="1"/>
  <c r="G13"/>
  <c r="K32" i="15"/>
  <c r="L32" s="1"/>
  <c r="G32"/>
  <c r="K31"/>
  <c r="L31" s="1"/>
  <c r="G31"/>
  <c r="K28"/>
  <c r="L28" s="1"/>
  <c r="G29"/>
  <c r="K30"/>
  <c r="L30" s="1"/>
  <c r="G28"/>
  <c r="K29"/>
  <c r="L29" s="1"/>
  <c r="G25"/>
  <c r="K27"/>
  <c r="L27" s="1"/>
  <c r="G30"/>
  <c r="K26"/>
  <c r="L26" s="1"/>
  <c r="G26"/>
  <c r="K25"/>
  <c r="L25" s="1"/>
  <c r="G27"/>
  <c r="A5" i="9"/>
  <c r="A5" i="7" s="1"/>
  <c r="A5" i="6" s="1"/>
  <c r="A5" i="5"/>
  <c r="A5" i="4"/>
  <c r="M20" i="15" l="1"/>
  <c r="N21" i="4"/>
  <c r="N12"/>
  <c r="M19" i="15"/>
  <c r="N19" i="4"/>
  <c r="H13"/>
  <c r="M13" s="1"/>
  <c r="N20" i="16"/>
  <c r="N16"/>
  <c r="N14"/>
  <c r="N12"/>
  <c r="N19"/>
  <c r="N11"/>
  <c r="N10"/>
  <c r="N15"/>
  <c r="N21"/>
  <c r="N17"/>
  <c r="N13"/>
  <c r="N18"/>
  <c r="N10" i="5"/>
  <c r="N12"/>
  <c r="N16"/>
  <c r="N11"/>
  <c r="N13"/>
  <c r="N19"/>
  <c r="N28"/>
  <c r="N27"/>
  <c r="N21"/>
  <c r="N25"/>
  <c r="N26"/>
  <c r="N32"/>
  <c r="N34"/>
  <c r="N52"/>
  <c r="N50"/>
  <c r="N54"/>
  <c r="N55"/>
  <c r="N57"/>
  <c r="N59"/>
  <c r="N15"/>
  <c r="N14"/>
  <c r="N17"/>
  <c r="N18"/>
  <c r="N20"/>
  <c r="N22"/>
  <c r="N24"/>
  <c r="N29"/>
  <c r="N23"/>
  <c r="N30"/>
  <c r="N31"/>
  <c r="N33"/>
  <c r="N35"/>
  <c r="N51"/>
  <c r="N49"/>
  <c r="N53"/>
  <c r="N56"/>
  <c r="N58"/>
  <c r="N14" i="4"/>
  <c r="N15"/>
  <c r="N18"/>
  <c r="H12"/>
  <c r="N13"/>
  <c r="N16"/>
  <c r="N11"/>
  <c r="N20"/>
  <c r="N26" i="15"/>
  <c r="N29"/>
  <c r="N28"/>
  <c r="N32"/>
  <c r="N25"/>
  <c r="N27"/>
  <c r="N30"/>
  <c r="N31"/>
  <c r="H11" i="16"/>
  <c r="H10"/>
  <c r="M17" s="1"/>
  <c r="H17"/>
  <c r="H15"/>
  <c r="H18"/>
  <c r="H16"/>
  <c r="H20"/>
  <c r="M20" s="1"/>
  <c r="H13"/>
  <c r="M12" s="1"/>
  <c r="H12"/>
  <c r="H14"/>
  <c r="M11" s="1"/>
  <c r="H21"/>
  <c r="H19"/>
  <c r="M21" s="1"/>
  <c r="H49" i="5"/>
  <c r="H50"/>
  <c r="M50" s="1"/>
  <c r="H53"/>
  <c r="H55"/>
  <c r="M55" s="1"/>
  <c r="H57"/>
  <c r="M57" s="1"/>
  <c r="H59"/>
  <c r="M59" s="1"/>
  <c r="H51"/>
  <c r="M51" s="1"/>
  <c r="H52"/>
  <c r="H54"/>
  <c r="H56"/>
  <c r="M56" s="1"/>
  <c r="H58"/>
  <c r="M58" s="1"/>
  <c r="H10"/>
  <c r="H11"/>
  <c r="H13"/>
  <c r="H17"/>
  <c r="H15"/>
  <c r="H18"/>
  <c r="H19"/>
  <c r="H28"/>
  <c r="H26"/>
  <c r="H29"/>
  <c r="H33"/>
  <c r="H27"/>
  <c r="H34"/>
  <c r="H14"/>
  <c r="H12"/>
  <c r="H16"/>
  <c r="M17" s="1"/>
  <c r="H20"/>
  <c r="H21"/>
  <c r="H23"/>
  <c r="H22"/>
  <c r="H25"/>
  <c r="H30"/>
  <c r="H24"/>
  <c r="H35"/>
  <c r="H32"/>
  <c r="H31"/>
  <c r="H21" i="4"/>
  <c r="H23"/>
  <c r="H14"/>
  <c r="M15" s="1"/>
  <c r="H11"/>
  <c r="M11" s="1"/>
  <c r="H17"/>
  <c r="M17" s="1"/>
  <c r="H20"/>
  <c r="H18"/>
  <c r="M19" s="1"/>
  <c r="H16"/>
  <c r="H27" i="15"/>
  <c r="H30"/>
  <c r="H28"/>
  <c r="H31"/>
  <c r="M31" s="1"/>
  <c r="H26"/>
  <c r="M26" s="1"/>
  <c r="H25"/>
  <c r="H29"/>
  <c r="M28" s="1"/>
  <c r="H32"/>
  <c r="M32" s="1"/>
  <c r="M29" l="1"/>
  <c r="M54" i="5"/>
  <c r="M49"/>
  <c r="M23"/>
  <c r="M18"/>
  <c r="M27" i="15"/>
  <c r="M53" i="5"/>
  <c r="M52"/>
  <c r="M16" i="4"/>
  <c r="M29" i="5"/>
  <c r="M25" i="15"/>
  <c r="M30"/>
  <c r="M15" i="5"/>
  <c r="M35"/>
  <c r="M21" i="4"/>
  <c r="M20"/>
  <c r="M14"/>
  <c r="M18"/>
  <c r="M12"/>
  <c r="M30" i="5"/>
  <c r="M22"/>
  <c r="M14"/>
  <c r="M32"/>
  <c r="M11"/>
  <c r="M20"/>
  <c r="M31"/>
  <c r="M24"/>
  <c r="M13"/>
  <c r="M27"/>
  <c r="M34"/>
  <c r="M21"/>
  <c r="M10"/>
  <c r="M33"/>
  <c r="M25"/>
  <c r="M19"/>
  <c r="M12"/>
  <c r="M26"/>
  <c r="M28"/>
  <c r="M16"/>
  <c r="M19" i="16"/>
  <c r="M15"/>
  <c r="M18"/>
  <c r="M13"/>
  <c r="M16"/>
  <c r="M14"/>
  <c r="M10"/>
  <c r="E26" i="7"/>
  <c r="E25"/>
  <c r="E24"/>
  <c r="E23"/>
  <c r="E13"/>
  <c r="E10"/>
  <c r="A6" i="4"/>
  <c r="A6" i="5" s="1"/>
  <c r="A2" i="4"/>
  <c r="K11" i="15"/>
  <c r="L11" s="1"/>
  <c r="G11"/>
  <c r="K9"/>
  <c r="L9" s="1"/>
  <c r="G10"/>
  <c r="N10" s="1"/>
  <c r="A6" i="10" l="1"/>
  <c r="A6" i="9" s="1"/>
  <c r="A6" i="7" s="1"/>
  <c r="N11" i="15"/>
  <c r="N9"/>
  <c r="H11"/>
  <c r="H10"/>
  <c r="M10" s="1"/>
  <c r="A41" i="5"/>
  <c r="A6" i="6" l="1"/>
  <c r="A45" i="5"/>
  <c r="M9" i="15"/>
  <c r="M11"/>
  <c r="E11" i="10"/>
  <c r="A2" i="6" l="1"/>
  <c r="A2" i="7"/>
  <c r="A2" i="9"/>
  <c r="A2" i="10"/>
  <c r="E26" i="6" l="1"/>
  <c r="E21"/>
  <c r="E25"/>
  <c r="E22"/>
  <c r="E27"/>
  <c r="E11" i="7" l="1"/>
  <c r="E23" i="6"/>
</calcChain>
</file>

<file path=xl/sharedStrings.xml><?xml version="1.0" encoding="utf-8"?>
<sst xmlns="http://schemas.openxmlformats.org/spreadsheetml/2006/main" count="1234" uniqueCount="290">
  <si>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</si>
  <si>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</si>
  <si>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</si>
  <si>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</si>
  <si>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</si>
  <si>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</si>
  <si>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</si>
  <si>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</si>
  <si>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</si>
  <si>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</si>
  <si>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MENORES CON HCP</t>
  </si>
  <si>
    <t>MENORES SIN HCP</t>
  </si>
  <si>
    <t>T.G.</t>
  </si>
  <si>
    <t>T.N.</t>
  </si>
  <si>
    <t>1º 5 H.</t>
  </si>
  <si>
    <t>2º 5 H.</t>
  </si>
  <si>
    <t>1º 9 H.</t>
  </si>
  <si>
    <t>2º 9 H.</t>
  </si>
  <si>
    <t>SIERRA DE LOS PADRES GOLF CLUB</t>
  </si>
  <si>
    <t>1°</t>
  </si>
  <si>
    <t>2°</t>
  </si>
  <si>
    <t>3°</t>
  </si>
  <si>
    <t>1° S/V</t>
  </si>
  <si>
    <t>2° S/V</t>
  </si>
  <si>
    <t>PROMOCIONALES MIXTA</t>
  </si>
  <si>
    <t>54 HOYOS MEDAL PLAY</t>
  </si>
  <si>
    <t>F. NAC.</t>
  </si>
  <si>
    <t>M 13</t>
  </si>
  <si>
    <t>35° TORNEO AMISTAD</t>
  </si>
  <si>
    <t>CUATRO VUELTAS DE 9 HOYOS MEDAL PLAY</t>
  </si>
  <si>
    <t>JUEVES 18 Y VIERNES 19 DE ENERO DE 2021</t>
  </si>
  <si>
    <t>DOS VUELTAS DE 9 HOYOS MEDAL PLAY</t>
  </si>
  <si>
    <t>PRINCIPIANTES 10 HOYOS</t>
  </si>
  <si>
    <t>CABALLEROS JUVENILES (CLASES  96 - 97  - 98 - 99 - 00 - 01 Y 02)</t>
  </si>
  <si>
    <t>CABALLEROS MENORES ( CLASES  03 - 04 Y 05 )</t>
  </si>
  <si>
    <t>CABALLEROS MENORES DE 15 AÑOS ( CLASES 06 Y Posteriores )</t>
  </si>
  <si>
    <t>DAMAS MENORES DE 15 AÑOS ( CLASES 06 Y POSTERIORES )</t>
  </si>
  <si>
    <t>CABALLEROS CLASES 08 - 09 - ALBATROS -</t>
  </si>
  <si>
    <t>DAMAS CLASES 08 - 09 - ALBATROS -</t>
  </si>
  <si>
    <t>CABALLEROS CLASES 10 - 11 - EAGLES -</t>
  </si>
  <si>
    <t>DAMAS CLASES 10 - 11 - EAGLES -</t>
  </si>
  <si>
    <t>CABALLEROS CLASES 2012 Y POSTERIORES - BIRDIES -</t>
  </si>
  <si>
    <t>DAMAS CLASES 2012 Y POSTERIORES - BIRDIES -</t>
  </si>
  <si>
    <t>RODRIGUEZ CONSOLI JOAQUIN</t>
  </si>
  <si>
    <t>MDPGC</t>
  </si>
  <si>
    <t>NASIF YAIR MANUEL</t>
  </si>
  <si>
    <t>ML</t>
  </si>
  <si>
    <t>ACUÑA TOBIAS</t>
  </si>
  <si>
    <t>EVTGC</t>
  </si>
  <si>
    <t>MICHELINI RAMIRO</t>
  </si>
  <si>
    <t>TGC</t>
  </si>
  <si>
    <t>NASSR TOMAS FRANCISCO</t>
  </si>
  <si>
    <t>ROSAS IGNACIO</t>
  </si>
  <si>
    <t>CMDP</t>
  </si>
  <si>
    <t>PONCE ABADIA CLEMENTE</t>
  </si>
  <si>
    <t>BILBAO FRANCISCO EUGENIO</t>
  </si>
  <si>
    <t>MORUA CARIAC MATEO</t>
  </si>
  <si>
    <t>SPGC</t>
  </si>
  <si>
    <t>CARACOTCHE FACUNDO</t>
  </si>
  <si>
    <t>SCARIOT ARCAMONE EMANUEL</t>
  </si>
  <si>
    <t>CEGL</t>
  </si>
  <si>
    <t>MICHELLI TOMAS</t>
  </si>
  <si>
    <t>FERNANDEZ FRANCISCO</t>
  </si>
  <si>
    <t>CERONO ENZO</t>
  </si>
  <si>
    <t>DAMAS JUVENILES Y MENORES</t>
  </si>
  <si>
    <t>SUAREZ MILAGROS</t>
  </si>
  <si>
    <t>OLIVERI CATERINA</t>
  </si>
  <si>
    <t>GARCIA CUENCA BRENDA</t>
  </si>
  <si>
    <t>ERRECART GIMENA</t>
  </si>
  <si>
    <t>AYESA SOFIA ITZIAR</t>
  </si>
  <si>
    <t>SERRES SCHEFFER JOSEFINA</t>
  </si>
  <si>
    <t>NGC</t>
  </si>
  <si>
    <t>MENNA CATALINA</t>
  </si>
  <si>
    <t>MORDENTTI IGNACIA</t>
  </si>
  <si>
    <t>BAILLERES SANTIAGO</t>
  </si>
  <si>
    <t>GCHCC</t>
  </si>
  <si>
    <t>DABOS BENJAMIN</t>
  </si>
  <si>
    <t>ELICHIRIBEHETY RICARDO JUAN</t>
  </si>
  <si>
    <t>GUEVARA GUIDO</t>
  </si>
  <si>
    <t>PIANTONI JOSE IGNACIO</t>
  </si>
  <si>
    <t>FAIRBAIRN NICOLAS</t>
  </si>
  <si>
    <t>PRIOLETTO SANTIAGO</t>
  </si>
  <si>
    <t>CABRERA IÑAQUI</t>
  </si>
  <si>
    <t>LPSA</t>
  </si>
  <si>
    <t>BOLY ALFREDO (N)</t>
  </si>
  <si>
    <t>PEREZ SANTANDREA FERMIN</t>
  </si>
  <si>
    <t>TOBLER SANTIAGO</t>
  </si>
  <si>
    <t>JARQUE TOMAS</t>
  </si>
  <si>
    <t>VIEIRA ANTONIO</t>
  </si>
  <si>
    <t>LUCHETTA VALENTIN</t>
  </si>
  <si>
    <t>BERCHOT TOMAS</t>
  </si>
  <si>
    <t>REPETTO JUAN CRUZ</t>
  </si>
  <si>
    <t>GIMENEZ QUIROGA GONZALO</t>
  </si>
  <si>
    <t>LEOFANTI DANTE SALVADOR</t>
  </si>
  <si>
    <t>GOTI JULIO</t>
  </si>
  <si>
    <t>MOIONI DANTE</t>
  </si>
  <si>
    <t>ORTALE FELIPE</t>
  </si>
  <si>
    <t>BERENGENO SANTINO MARIO</t>
  </si>
  <si>
    <t>SAFE FRANCO</t>
  </si>
  <si>
    <t>CSCPGB</t>
  </si>
  <si>
    <t>CRUZ COSME</t>
  </si>
  <si>
    <t>ROLON FRANCISCO</t>
  </si>
  <si>
    <t>MORUA CARIAC SANTIAGO</t>
  </si>
  <si>
    <t>SALVI BENICIO</t>
  </si>
  <si>
    <t>PATTI NICOLAS</t>
  </si>
  <si>
    <t>JENKINS STEVE</t>
  </si>
  <si>
    <t>SANTANA PEDRO</t>
  </si>
  <si>
    <t>SALVI SANTINO</t>
  </si>
  <si>
    <t>JARQUE FELIPE</t>
  </si>
  <si>
    <t>GOTI MIGUEL</t>
  </si>
  <si>
    <t>CARACOIX PEDRO</t>
  </si>
  <si>
    <t>RAMPEZZOTTI BARTOLOME</t>
  </si>
  <si>
    <t>LANDI SANTIAGO</t>
  </si>
  <si>
    <t>PAMPALONI MATEO</t>
  </si>
  <si>
    <t>TOBLER GONZALO</t>
  </si>
  <si>
    <t>DURINGER BENJAMIN</t>
  </si>
  <si>
    <t>SALANITRO TOMAS</t>
  </si>
  <si>
    <t>ZUBIAURRE BENJAMIN</t>
  </si>
  <si>
    <t>LEOFANTI RENZO</t>
  </si>
  <si>
    <t>MARTIN IARA</t>
  </si>
  <si>
    <t>RAMPOLDI SARA ALESSIA</t>
  </si>
  <si>
    <t>POLITA NUÑEZ MAITE</t>
  </si>
  <si>
    <t>COLOMBIER JULIA</t>
  </si>
  <si>
    <t>GARCIA CUENCA ZOE</t>
  </si>
  <si>
    <t>OLIVERI ANGELINA</t>
  </si>
  <si>
    <t>ARANO ROCIO</t>
  </si>
  <si>
    <t>MORAN ASTESANO VALENTINA</t>
  </si>
  <si>
    <t>SALVI PAULA</t>
  </si>
  <si>
    <t>VERELLEN JUSTINA MARIA</t>
  </si>
  <si>
    <t>MUGURUZA SOL</t>
  </si>
  <si>
    <t>CABALLEROS MENORES DE 13 AÑOS ( CLASES 08 Y Posteriores )</t>
  </si>
  <si>
    <t>LANDI AGUSTIN</t>
  </si>
  <si>
    <t>ROLON ESTANISLAO</t>
  </si>
  <si>
    <t>LANCELOTTI VALENTINO</t>
  </si>
  <si>
    <t>VIALI NEHUEN</t>
  </si>
  <si>
    <t>MARTIN IGNACIO</t>
  </si>
  <si>
    <t>ZANETTA MAXIMO</t>
  </si>
  <si>
    <t>MONTES JOAQUIN</t>
  </si>
  <si>
    <t>DEL RIO DAVID</t>
  </si>
  <si>
    <t>TEPER CACERES JEREMIAS</t>
  </si>
  <si>
    <t>SUEIRO AGUSTIN</t>
  </si>
  <si>
    <t>GIANFORMAGIO MATEO</t>
  </si>
  <si>
    <t>ALLENDE FEDERICO</t>
  </si>
  <si>
    <t>CONI JOSE</t>
  </si>
  <si>
    <t>PORTIS SANTIAGO</t>
  </si>
  <si>
    <t>CACACE ISABELLA</t>
  </si>
  <si>
    <t>DANIEL KATJA</t>
  </si>
  <si>
    <t>DI DOMENICO MARTINA</t>
  </si>
  <si>
    <t>ACHEN ALDANA</t>
  </si>
  <si>
    <t>CRUZ AUGUSTO</t>
  </si>
  <si>
    <t>JUAREZ GOÑI FRANCISCO QUINTO</t>
  </si>
  <si>
    <t>GALOPPO SANTINO</t>
  </si>
  <si>
    <t>VIALI MARTIN</t>
  </si>
  <si>
    <t>ALEMAN BENJAMIN</t>
  </si>
  <si>
    <t>GOTI CAMILO</t>
  </si>
  <si>
    <t>PARDO LORENZO</t>
  </si>
  <si>
    <t>ROCCO LORENZO</t>
  </si>
  <si>
    <t>MOURELOS IGNACIO MARIA</t>
  </si>
  <si>
    <t>REYNOSA JOAQUIN</t>
  </si>
  <si>
    <t>ROLDAN NONTALA FELIPE</t>
  </si>
  <si>
    <t>MONTEGRIFFO MANUEL</t>
  </si>
  <si>
    <t>PORCEL ALFONSINA</t>
  </si>
  <si>
    <t>BIONDELLI ALEGRA</t>
  </si>
  <si>
    <t>JENKINS UMA</t>
  </si>
  <si>
    <t>GOTI ALFONSO</t>
  </si>
  <si>
    <t>PATTI VICENTE</t>
  </si>
  <si>
    <t>PARASUCO AXEL GONZALO</t>
  </si>
  <si>
    <t>GERINO RENATO</t>
  </si>
  <si>
    <t>VERRI MATEO</t>
  </si>
  <si>
    <t>CASTRO SANTINO</t>
  </si>
  <si>
    <t>MUNAR FELIX</t>
  </si>
  <si>
    <t>CICCOLA FRANCESCO</t>
  </si>
  <si>
    <t>JUAREZ BENJAMIN</t>
  </si>
  <si>
    <t>RAMPEZZOTI JUSTINA</t>
  </si>
  <si>
    <t>PORCEL MARGARITA</t>
  </si>
  <si>
    <t>MARTIN MILENA</t>
  </si>
  <si>
    <t>POLIFORNI CONSTANZA</t>
  </si>
  <si>
    <t>CEJAS CATALINA</t>
  </si>
  <si>
    <t>GERBINO ARAUJO THIAGO</t>
  </si>
  <si>
    <t>CEJAS SANTIAGO</t>
  </si>
  <si>
    <t>GARCIA FELIPE</t>
  </si>
  <si>
    <t>BREY ANDRES</t>
  </si>
  <si>
    <t>CIVITA SANTINO</t>
  </si>
  <si>
    <t>FRECHERO JUSTINA</t>
  </si>
  <si>
    <t>LEON CAMPOS IARA</t>
  </si>
  <si>
    <t>MOYANO MAYRA BELEN</t>
  </si>
  <si>
    <t>STIER RENATA</t>
  </si>
  <si>
    <t>ANAYA MACARENA</t>
  </si>
  <si>
    <t>MONJE ANIL</t>
  </si>
  <si>
    <t>BALDI FREITES MARIA PAZ</t>
  </si>
  <si>
    <t>BERENGENO CATALINA AMBAR</t>
  </si>
  <si>
    <t>BERENGENO JOAQUINA</t>
  </si>
  <si>
    <t>BERENGENO JUANA</t>
  </si>
  <si>
    <t>CHOCO HIPÓLITO</t>
  </si>
  <si>
    <t>CONTE BIANCA PAZ</t>
  </si>
  <si>
    <t>RIVAS BAUTISTA</t>
  </si>
  <si>
    <t>SHULZ PAULA</t>
  </si>
  <si>
    <t>CANNELLI ESMERALDA</t>
  </si>
  <si>
    <t>FERRARO BAUTISTA</t>
  </si>
  <si>
    <t>ABBATE FRANCISCO</t>
  </si>
  <si>
    <t>LEOFANTI BIANCA</t>
  </si>
  <si>
    <t>MOYANO JOAQUIN URIEL</t>
  </si>
  <si>
    <t>PORCEL RENZO</t>
  </si>
  <si>
    <t>PREZIOSO TOMAS</t>
  </si>
  <si>
    <t>MURILLO JOAQUIN</t>
  </si>
  <si>
    <t>GOLFISTAS INTEGRADOS</t>
  </si>
  <si>
    <t>VEGA GERMAN</t>
  </si>
  <si>
    <t>CABALLEROS JUVENILES GROSS</t>
  </si>
  <si>
    <t>--</t>
  </si>
  <si>
    <t>CABALLEROS JUVENILES NETO</t>
  </si>
  <si>
    <t>CABALLEROS MENORES GROSS</t>
  </si>
  <si>
    <t>CABALLEROS MENORES NETO</t>
  </si>
  <si>
    <t>DAMAS JUVENILES Y MENORES NETO</t>
  </si>
  <si>
    <t>CABALLEROS MENORES DE 15 AÑOS GROSS</t>
  </si>
  <si>
    <t>CABALLEROS MENORES DE 15 AÑOS NETO</t>
  </si>
  <si>
    <t>CABALLEROS MENORES DE 13 AÑOS GROSS</t>
  </si>
  <si>
    <t>CABALLEROS MENORES DE 13 AÑOS NETO</t>
  </si>
  <si>
    <t>ULTIMOS 9 HOYOS</t>
  </si>
  <si>
    <t>1º 18 H.</t>
  </si>
  <si>
    <t>2º 18 H.</t>
  </si>
  <si>
    <t>PROMOCIONALES</t>
  </si>
  <si>
    <t>PRINCIPIANTES 5 HOYOS</t>
  </si>
  <si>
    <t>DAMAS JUVENILES Y MENORES GROSS</t>
  </si>
  <si>
    <t>DAMAS MENORES DE 15 AÑOS GROSS</t>
  </si>
  <si>
    <t>DAMAS MENORES DE 15 AÑOS NETO</t>
  </si>
  <si>
    <t>2 VUELTAS DE 9 Y 5 HOYOS</t>
  </si>
  <si>
    <t>JUEVES 18 DE FEBRERO DE 2021</t>
  </si>
  <si>
    <t>CAREGORIAS CON HANDICAP</t>
  </si>
  <si>
    <t>HOYO 1</t>
  </si>
  <si>
    <t>CABALLEROS MENORES DE 15 CLASES 06 y Posteriores - BOCHAS BLANCAS -</t>
  </si>
  <si>
    <r>
      <t xml:space="preserve">CABALLEROS MENORES CLASES 03 - 04  Y  05 </t>
    </r>
    <r>
      <rPr>
        <b/>
        <sz val="10"/>
        <color theme="3" tint="0.39997558519241921"/>
        <rFont val="Arial"/>
        <family val="2"/>
      </rPr>
      <t xml:space="preserve"> - BOCHAS AZULES -</t>
    </r>
  </si>
  <si>
    <t>CABRERA PEREZ IÑAQUI</t>
  </si>
  <si>
    <t>PIANTONO JOSE</t>
  </si>
  <si>
    <r>
      <t xml:space="preserve">CABALLEROS JUVENILES CLASES 96 - 97 - 98 - 99 - 00 - 01 Y 02 </t>
    </r>
    <r>
      <rPr>
        <b/>
        <sz val="10"/>
        <color theme="3" tint="0.39997558519241921"/>
        <rFont val="Arial"/>
        <family val="2"/>
      </rPr>
      <t>- BOCHAS AZULES -</t>
    </r>
  </si>
  <si>
    <t>CAB M 15</t>
  </si>
  <si>
    <t>FARHAN MILTON</t>
  </si>
  <si>
    <t>CAB M18</t>
  </si>
  <si>
    <t>CAB JUV</t>
  </si>
  <si>
    <t>DAM M15</t>
  </si>
  <si>
    <t>DAM M18</t>
  </si>
  <si>
    <t>DAMAS JUV (CLASES  96-97-98-99-00-01 Y 02) y  M 18 (CLASES 03-04 Y 05)</t>
  </si>
  <si>
    <t>DAMAS  M 15 (CLASES 06 y Posteriores)</t>
  </si>
  <si>
    <r>
      <t xml:space="preserve">LAS SALIDAS PARA EL VIERNES SERAN POR SCORE </t>
    </r>
    <r>
      <rPr>
        <b/>
        <sz val="10"/>
        <color theme="3"/>
        <rFont val="Arial"/>
        <family val="2"/>
      </rPr>
      <t>- DEBERAN CONFIRMAR LAS BANDAS HORARIAS DE CADA CATEGORIA EN LA WEB -</t>
    </r>
  </si>
  <si>
    <t>CAREGORIAS SIN HANDICAP</t>
  </si>
  <si>
    <r>
      <t xml:space="preserve">CATEGORIA 10 Y 11 </t>
    </r>
    <r>
      <rPr>
        <b/>
        <sz val="10"/>
        <color indexed="13"/>
        <rFont val="Arial"/>
        <family val="2"/>
      </rPr>
      <t>- EAGLES -</t>
    </r>
  </si>
  <si>
    <t>PROM</t>
  </si>
  <si>
    <t>ALB</t>
  </si>
  <si>
    <t>EAG</t>
  </si>
  <si>
    <t>BIR</t>
  </si>
  <si>
    <t>PRINCI</t>
  </si>
  <si>
    <r>
      <t xml:space="preserve">CATEGORIA 2012 Y POSTERIORES </t>
    </r>
    <r>
      <rPr>
        <b/>
        <sz val="10"/>
        <color indexed="13"/>
        <rFont val="Arial"/>
        <family val="2"/>
      </rPr>
      <t>- BIRDIES -</t>
    </r>
  </si>
  <si>
    <t>GGII</t>
  </si>
  <si>
    <t>CATALINA CEJAS</t>
  </si>
  <si>
    <t>PRINCIPIANTES - 5 HOYOS -</t>
  </si>
  <si>
    <t>CHOCO HIPOLITO</t>
  </si>
  <si>
    <t>HOYO 10</t>
  </si>
  <si>
    <t>PROMOCIONALES A HCP.</t>
  </si>
  <si>
    <r>
      <t xml:space="preserve">CATEGORIA 08 Y 09 </t>
    </r>
    <r>
      <rPr>
        <b/>
        <sz val="10"/>
        <color indexed="13"/>
        <rFont val="Arial"/>
        <family val="2"/>
      </rPr>
      <t>- ALBATROS -</t>
    </r>
  </si>
  <si>
    <t>X</t>
  </si>
  <si>
    <t>DESC</t>
  </si>
  <si>
    <t>REG</t>
  </si>
  <si>
    <t>6-3C</t>
  </si>
  <si>
    <t>D</t>
  </si>
  <si>
    <t>E</t>
  </si>
  <si>
    <t>S</t>
  </si>
  <si>
    <t>C</t>
  </si>
  <si>
    <t>VIERNES 19 DE FEBRERO DE 2021</t>
  </si>
  <si>
    <t>CATEGORIAS CON HANDICAP</t>
  </si>
  <si>
    <t>CATEGORIAS SIN HANDICAP</t>
  </si>
  <si>
    <t>|</t>
  </si>
  <si>
    <t>U 18</t>
  </si>
  <si>
    <t>56 GOLES</t>
  </si>
  <si>
    <t>67 GOLPES</t>
  </si>
  <si>
    <t>L</t>
  </si>
  <si>
    <t>P</t>
  </si>
  <si>
    <t>U 9</t>
  </si>
  <si>
    <t>48 GOLPES</t>
  </si>
  <si>
    <t>U 18 G</t>
  </si>
  <si>
    <t>MICHELLINI RAMIRO</t>
  </si>
  <si>
    <t>CON 75 GOLPES</t>
  </si>
  <si>
    <t>ULTIMOS 18 HOYOS CABALLEROS GENERAL GROSS</t>
  </si>
  <si>
    <t>ULTIMOS 18 HOYOS CABALLEROS GENERAL NETO</t>
  </si>
  <si>
    <t>U 18 N</t>
  </si>
  <si>
    <t>CON 70 GOLPES</t>
  </si>
  <si>
    <t>ULTIMOS 18 HOYOS DAMAS GENERAL GROSS</t>
  </si>
  <si>
    <t>ULTIMOS 18 HOYOS DAMAS GENERAL NETO</t>
  </si>
  <si>
    <t>RAMPOLDI SARA</t>
  </si>
  <si>
    <t>CON 79 GOLPES</t>
  </si>
  <si>
    <t>AYESA SOFIA</t>
  </si>
  <si>
    <t>CON 72 GOLPES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</si>
</sst>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0.0"/>
  </numFmts>
  <fonts count="47">
    <font>
      <sz val="10"/>
      <name val="Arial"/>
    </font>
    <font>
      <sz val="1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23"/>
      <name val="Arial"/>
      <family val="2"/>
    </font>
    <font>
      <b/>
      <sz val="12"/>
      <name val="Arial"/>
      <family val="2"/>
    </font>
    <font>
      <b/>
      <sz val="15"/>
      <color indexed="57"/>
      <name val="Arial"/>
      <family val="2"/>
    </font>
    <font>
      <b/>
      <sz val="13"/>
      <name val="Arial"/>
      <family val="2"/>
    </font>
    <font>
      <sz val="10"/>
      <name val="Arial"/>
      <family val="2"/>
      <charset val="1"/>
    </font>
    <font>
      <b/>
      <sz val="18"/>
      <name val="Arial"/>
      <family val="2"/>
    </font>
    <font>
      <b/>
      <sz val="13"/>
      <color indexed="9"/>
      <name val="Arial"/>
      <family val="2"/>
    </font>
    <font>
      <b/>
      <sz val="14"/>
      <color indexed="12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b/>
      <sz val="15"/>
      <color indexed="17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b/>
      <u/>
      <sz val="20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20"/>
      <name val="Arial"/>
      <family val="2"/>
    </font>
    <font>
      <sz val="25"/>
      <name val="Arial"/>
      <family val="2"/>
    </font>
    <font>
      <b/>
      <sz val="12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0000"/>
      <name val="Arial"/>
      <family val="2"/>
    </font>
    <font>
      <b/>
      <sz val="10"/>
      <color theme="3"/>
      <name val="Arial"/>
      <family val="2"/>
    </font>
    <font>
      <sz val="14"/>
      <name val="Arial"/>
      <family val="2"/>
    </font>
    <font>
      <b/>
      <sz val="10"/>
      <color indexed="13"/>
      <name val="Arial"/>
      <family val="2"/>
    </font>
    <font>
      <b/>
      <sz val="15"/>
      <color rgb="FFFF0000"/>
      <name val="Arial"/>
      <family val="2"/>
    </font>
    <font>
      <sz val="10"/>
      <color indexed="10"/>
      <name val="Arial"/>
      <family val="2"/>
    </font>
    <font>
      <sz val="13"/>
      <name val="Arial"/>
      <family val="2"/>
    </font>
    <font>
      <b/>
      <u/>
      <sz val="1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/>
    <xf numFmtId="0" fontId="21" fillId="0" borderId="0"/>
  </cellStyleXfs>
  <cellXfs count="3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3" xfId="0" applyFont="1" applyFill="1" applyBorder="1"/>
    <xf numFmtId="0" fontId="6" fillId="0" borderId="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5" fillId="0" borderId="13" xfId="0" applyFont="1" applyFill="1" applyBorder="1"/>
    <xf numFmtId="0" fontId="4" fillId="0" borderId="5" xfId="0" applyFont="1" applyFill="1" applyBorder="1" applyAlignment="1">
      <alignment horizontal="center"/>
    </xf>
    <xf numFmtId="0" fontId="6" fillId="0" borderId="8" xfId="0" quotePrefix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7" xfId="0" quotePrefix="1" applyFont="1" applyFill="1" applyBorder="1" applyAlignment="1">
      <alignment horizontal="center"/>
    </xf>
    <xf numFmtId="0" fontId="15" fillId="0" borderId="7" xfId="0" quotePrefix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0" borderId="5" xfId="0" quotePrefix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8" xfId="0" applyFont="1" applyFill="1" applyBorder="1"/>
    <xf numFmtId="0" fontId="7" fillId="0" borderId="9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64" fontId="9" fillId="0" borderId="4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15" fillId="0" borderId="0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20" fillId="0" borderId="2" xfId="0" applyFont="1" applyBorder="1" applyAlignme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16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5" fillId="8" borderId="18" xfId="0" applyFont="1" applyFill="1" applyBorder="1"/>
    <xf numFmtId="0" fontId="5" fillId="0" borderId="19" xfId="0" applyFont="1" applyFill="1" applyBorder="1"/>
    <xf numFmtId="0" fontId="4" fillId="0" borderId="21" xfId="0" applyFont="1" applyFill="1" applyBorder="1" applyAlignment="1">
      <alignment horizontal="center"/>
    </xf>
    <xf numFmtId="0" fontId="4" fillId="0" borderId="21" xfId="0" quotePrefix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5" fillId="0" borderId="18" xfId="0" applyFont="1" applyFill="1" applyBorder="1"/>
    <xf numFmtId="0" fontId="5" fillId="9" borderId="18" xfId="0" applyFont="1" applyFill="1" applyBorder="1"/>
    <xf numFmtId="0" fontId="30" fillId="0" borderId="0" xfId="0" applyFont="1" applyAlignment="1">
      <alignment horizontal="center"/>
    </xf>
    <xf numFmtId="0" fontId="30" fillId="0" borderId="0" xfId="0" applyFont="1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3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8" xfId="0" quotePrefix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5" fillId="0" borderId="7" xfId="0" quotePrefix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5" fillId="4" borderId="18" xfId="0" applyFont="1" applyFill="1" applyBorder="1" applyAlignment="1">
      <alignment vertical="center"/>
    </xf>
    <xf numFmtId="0" fontId="33" fillId="0" borderId="0" xfId="0" applyFont="1"/>
    <xf numFmtId="0" fontId="30" fillId="0" borderId="0" xfId="0" applyFont="1" applyAlignment="1">
      <alignment vertical="center"/>
    </xf>
    <xf numFmtId="0" fontId="21" fillId="0" borderId="0" xfId="0" applyFont="1"/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21" fillId="0" borderId="0" xfId="0" applyFont="1" applyFill="1"/>
    <xf numFmtId="20" fontId="21" fillId="0" borderId="35" xfId="0" applyNumberFormat="1" applyFont="1" applyFill="1" applyBorder="1" applyAlignment="1">
      <alignment horizontal="center" vertical="center"/>
    </xf>
    <xf numFmtId="0" fontId="21" fillId="0" borderId="36" xfId="0" applyFont="1" applyFill="1" applyBorder="1"/>
    <xf numFmtId="0" fontId="21" fillId="0" borderId="37" xfId="0" applyFont="1" applyBorder="1" applyAlignment="1"/>
    <xf numFmtId="165" fontId="21" fillId="0" borderId="37" xfId="0" applyNumberFormat="1" applyFont="1" applyBorder="1" applyAlignment="1">
      <alignment horizontal="center"/>
    </xf>
    <xf numFmtId="0" fontId="21" fillId="16" borderId="37" xfId="0" applyFont="1" applyFill="1" applyBorder="1" applyAlignment="1"/>
    <xf numFmtId="165" fontId="21" fillId="16" borderId="38" xfId="0" applyNumberFormat="1" applyFont="1" applyFill="1" applyBorder="1" applyAlignment="1">
      <alignment horizontal="center"/>
    </xf>
    <xf numFmtId="0" fontId="37" fillId="0" borderId="0" xfId="0" applyFont="1" applyFill="1" applyAlignment="1">
      <alignment horizontal="center"/>
    </xf>
    <xf numFmtId="20" fontId="21" fillId="0" borderId="0" xfId="0" applyNumberFormat="1" applyFont="1" applyFill="1"/>
    <xf numFmtId="0" fontId="21" fillId="0" borderId="6" xfId="0" applyFont="1" applyFill="1" applyBorder="1"/>
    <xf numFmtId="0" fontId="21" fillId="0" borderId="26" xfId="0" applyFont="1" applyBorder="1" applyAlignment="1"/>
    <xf numFmtId="165" fontId="21" fillId="0" borderId="26" xfId="0" applyNumberFormat="1" applyFont="1" applyBorder="1" applyAlignment="1">
      <alignment horizontal="center"/>
    </xf>
    <xf numFmtId="0" fontId="21" fillId="16" borderId="26" xfId="0" applyFont="1" applyFill="1" applyBorder="1" applyAlignment="1"/>
    <xf numFmtId="165" fontId="21" fillId="16" borderId="4" xfId="0" applyNumberFormat="1" applyFont="1" applyFill="1" applyBorder="1" applyAlignment="1">
      <alignment horizontal="center"/>
    </xf>
    <xf numFmtId="165" fontId="21" fillId="16" borderId="26" xfId="0" applyNumberFormat="1" applyFont="1" applyFill="1" applyBorder="1" applyAlignment="1">
      <alignment horizontal="center"/>
    </xf>
    <xf numFmtId="165" fontId="21" fillId="0" borderId="4" xfId="0" applyNumberFormat="1" applyFont="1" applyBorder="1" applyAlignment="1">
      <alignment horizontal="center"/>
    </xf>
    <xf numFmtId="0" fontId="21" fillId="17" borderId="26" xfId="0" applyFont="1" applyFill="1" applyBorder="1" applyAlignment="1"/>
    <xf numFmtId="165" fontId="21" fillId="17" borderId="4" xfId="0" applyNumberFormat="1" applyFont="1" applyFill="1" applyBorder="1" applyAlignment="1">
      <alignment horizontal="center"/>
    </xf>
    <xf numFmtId="0" fontId="21" fillId="0" borderId="13" xfId="0" applyFont="1" applyFill="1" applyBorder="1"/>
    <xf numFmtId="0" fontId="21" fillId="16" borderId="29" xfId="0" applyFont="1" applyFill="1" applyBorder="1" applyAlignment="1"/>
    <xf numFmtId="165" fontId="21" fillId="16" borderId="29" xfId="0" applyNumberFormat="1" applyFont="1" applyFill="1" applyBorder="1" applyAlignment="1">
      <alignment horizontal="center"/>
    </xf>
    <xf numFmtId="165" fontId="21" fillId="16" borderId="5" xfId="0" applyNumberFormat="1" applyFont="1" applyFill="1" applyBorder="1" applyAlignment="1">
      <alignment horizontal="center"/>
    </xf>
    <xf numFmtId="0" fontId="21" fillId="16" borderId="26" xfId="0" applyFont="1" applyFill="1" applyBorder="1" applyAlignment="1">
      <alignment horizontal="center"/>
    </xf>
    <xf numFmtId="0" fontId="36" fillId="0" borderId="0" xfId="0" applyFont="1" applyFill="1" applyAlignment="1">
      <alignment horizontal="center"/>
    </xf>
    <xf numFmtId="0" fontId="21" fillId="0" borderId="37" xfId="0" applyFont="1" applyFill="1" applyBorder="1"/>
    <xf numFmtId="0" fontId="21" fillId="0" borderId="37" xfId="0" applyFont="1" applyFill="1" applyBorder="1" applyAlignment="1">
      <alignment horizontal="center"/>
    </xf>
    <xf numFmtId="165" fontId="21" fillId="16" borderId="37" xfId="0" applyNumberFormat="1" applyFont="1" applyFill="1" applyBorder="1" applyAlignment="1">
      <alignment horizontal="center"/>
    </xf>
    <xf numFmtId="0" fontId="21" fillId="17" borderId="37" xfId="0" applyFont="1" applyFill="1" applyBorder="1" applyAlignment="1"/>
    <xf numFmtId="165" fontId="21" fillId="17" borderId="38" xfId="0" applyNumberFormat="1" applyFont="1" applyFill="1" applyBorder="1" applyAlignment="1">
      <alignment horizontal="center"/>
    </xf>
    <xf numFmtId="0" fontId="21" fillId="0" borderId="26" xfId="0" applyFont="1" applyFill="1" applyBorder="1"/>
    <xf numFmtId="0" fontId="21" fillId="0" borderId="26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1" fillId="0" borderId="29" xfId="0" applyFont="1" applyFill="1" applyBorder="1"/>
    <xf numFmtId="0" fontId="21" fillId="0" borderId="29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20" fontId="21" fillId="0" borderId="42" xfId="0" applyNumberFormat="1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/>
    </xf>
    <xf numFmtId="0" fontId="39" fillId="4" borderId="26" xfId="0" applyFont="1" applyFill="1" applyBorder="1"/>
    <xf numFmtId="0" fontId="39" fillId="4" borderId="4" xfId="0" applyFont="1" applyFill="1" applyBorder="1" applyAlignment="1">
      <alignment horizontal="center"/>
    </xf>
    <xf numFmtId="0" fontId="21" fillId="0" borderId="43" xfId="0" applyFont="1" applyFill="1" applyBorder="1"/>
    <xf numFmtId="0" fontId="21" fillId="0" borderId="8" xfId="0" applyFont="1" applyFill="1" applyBorder="1"/>
    <xf numFmtId="0" fontId="21" fillId="0" borderId="8" xfId="0" applyFont="1" applyFill="1" applyBorder="1" applyAlignment="1">
      <alignment horizontal="center"/>
    </xf>
    <xf numFmtId="0" fontId="21" fillId="4" borderId="8" xfId="0" applyFont="1" applyFill="1" applyBorder="1"/>
    <xf numFmtId="0" fontId="0" fillId="0" borderId="8" xfId="0" applyFill="1" applyBorder="1" applyAlignment="1"/>
    <xf numFmtId="0" fontId="21" fillId="0" borderId="7" xfId="0" applyFont="1" applyFill="1" applyBorder="1" applyAlignment="1">
      <alignment horizontal="center"/>
    </xf>
    <xf numFmtId="0" fontId="0" fillId="0" borderId="26" xfId="0" applyFill="1" applyBorder="1" applyAlignment="1"/>
    <xf numFmtId="0" fontId="21" fillId="0" borderId="19" xfId="0" applyFont="1" applyFill="1" applyBorder="1"/>
    <xf numFmtId="0" fontId="21" fillId="0" borderId="44" xfId="0" applyFont="1" applyFill="1" applyBorder="1"/>
    <xf numFmtId="0" fontId="21" fillId="0" borderId="44" xfId="0" applyFont="1" applyFill="1" applyBorder="1" applyAlignment="1">
      <alignment horizontal="center"/>
    </xf>
    <xf numFmtId="0" fontId="21" fillId="18" borderId="26" xfId="0" applyFont="1" applyFill="1" applyBorder="1" applyAlignment="1">
      <alignment horizontal="center"/>
    </xf>
    <xf numFmtId="20" fontId="21" fillId="0" borderId="14" xfId="0" applyNumberFormat="1" applyFont="1" applyFill="1" applyBorder="1" applyAlignment="1">
      <alignment horizontal="center" vertical="center"/>
    </xf>
    <xf numFmtId="0" fontId="21" fillId="16" borderId="29" xfId="0" applyFont="1" applyFill="1" applyBorder="1"/>
    <xf numFmtId="0" fontId="21" fillId="16" borderId="5" xfId="0" applyFont="1" applyFill="1" applyBorder="1" applyAlignment="1">
      <alignment horizontal="center"/>
    </xf>
    <xf numFmtId="0" fontId="21" fillId="0" borderId="0" xfId="0" applyFont="1" applyFill="1" applyAlignment="1">
      <alignment vertical="center"/>
    </xf>
    <xf numFmtId="0" fontId="30" fillId="0" borderId="0" xfId="0" applyFont="1" applyFill="1"/>
    <xf numFmtId="0" fontId="36" fillId="19" borderId="26" xfId="0" applyFont="1" applyFill="1" applyBorder="1" applyAlignment="1">
      <alignment horizontal="center" vertical="center"/>
    </xf>
    <xf numFmtId="0" fontId="41" fillId="0" borderId="0" xfId="0" applyFont="1"/>
    <xf numFmtId="0" fontId="39" fillId="0" borderId="0" xfId="0" applyFont="1" applyFill="1" applyBorder="1" applyAlignment="1">
      <alignment horizontal="center" vertical="center" wrapText="1"/>
    </xf>
    <xf numFmtId="0" fontId="33" fillId="0" borderId="0" xfId="0" applyFont="1" applyFill="1"/>
    <xf numFmtId="0" fontId="0" fillId="0" borderId="0" xfId="0" applyAlignment="1">
      <alignment horizontal="center" vertical="center"/>
    </xf>
    <xf numFmtId="0" fontId="21" fillId="0" borderId="26" xfId="0" quotePrefix="1" applyFont="1" applyFill="1" applyBorder="1" applyAlignment="1">
      <alignment horizontal="center"/>
    </xf>
    <xf numFmtId="0" fontId="21" fillId="0" borderId="4" xfId="0" quotePrefix="1" applyFont="1" applyFill="1" applyBorder="1" applyAlignment="1">
      <alignment horizontal="center"/>
    </xf>
    <xf numFmtId="0" fontId="21" fillId="5" borderId="44" xfId="0" applyFont="1" applyFill="1" applyBorder="1"/>
    <xf numFmtId="0" fontId="21" fillId="0" borderId="44" xfId="0" quotePrefix="1" applyFont="1" applyFill="1" applyBorder="1" applyAlignment="1">
      <alignment horizontal="center"/>
    </xf>
    <xf numFmtId="0" fontId="21" fillId="0" borderId="21" xfId="0" quotePrefix="1" applyFont="1" applyFill="1" applyBorder="1" applyAlignment="1">
      <alignment horizontal="center"/>
    </xf>
    <xf numFmtId="0" fontId="37" fillId="0" borderId="26" xfId="0" applyFont="1" applyFill="1" applyBorder="1" applyAlignment="1">
      <alignment horizontal="center" vertical="center"/>
    </xf>
    <xf numFmtId="0" fontId="21" fillId="0" borderId="8" xfId="0" quotePrefix="1" applyFont="1" applyFill="1" applyBorder="1" applyAlignment="1">
      <alignment horizontal="center"/>
    </xf>
    <xf numFmtId="0" fontId="21" fillId="0" borderId="7" xfId="0" quotePrefix="1" applyFont="1" applyFill="1" applyBorder="1" applyAlignment="1">
      <alignment horizontal="center"/>
    </xf>
    <xf numFmtId="0" fontId="21" fillId="5" borderId="26" xfId="0" applyFont="1" applyFill="1" applyBorder="1"/>
    <xf numFmtId="0" fontId="21" fillId="0" borderId="4" xfId="0" applyFont="1" applyFill="1" applyBorder="1"/>
    <xf numFmtId="0" fontId="37" fillId="0" borderId="0" xfId="0" applyFont="1" applyFill="1" applyBorder="1" applyAlignment="1">
      <alignment horizontal="center" vertical="center"/>
    </xf>
    <xf numFmtId="0" fontId="21" fillId="5" borderId="8" xfId="0" applyFont="1" applyFill="1" applyBorder="1"/>
    <xf numFmtId="0" fontId="21" fillId="0" borderId="26" xfId="0" applyFont="1" applyBorder="1"/>
    <xf numFmtId="0" fontId="21" fillId="0" borderId="44" xfId="0" applyFont="1" applyBorder="1"/>
    <xf numFmtId="0" fontId="21" fillId="0" borderId="47" xfId="0" applyFont="1" applyFill="1" applyBorder="1"/>
    <xf numFmtId="0" fontId="21" fillId="0" borderId="41" xfId="0" quotePrefix="1" applyFont="1" applyFill="1" applyBorder="1" applyAlignment="1">
      <alignment horizontal="center"/>
    </xf>
    <xf numFmtId="0" fontId="21" fillId="0" borderId="41" xfId="0" applyFont="1" applyFill="1" applyBorder="1"/>
    <xf numFmtId="0" fontId="21" fillId="0" borderId="30" xfId="0" quotePrefix="1" applyFont="1" applyFill="1" applyBorder="1" applyAlignment="1">
      <alignment horizontal="center"/>
    </xf>
    <xf numFmtId="20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/>
    <xf numFmtId="0" fontId="21" fillId="0" borderId="0" xfId="0" quotePrefix="1" applyFont="1" applyFill="1" applyBorder="1" applyAlignment="1">
      <alignment horizontal="center"/>
    </xf>
    <xf numFmtId="0" fontId="21" fillId="0" borderId="44" xfId="0" applyFont="1" applyFill="1" applyBorder="1" applyAlignment="1">
      <alignment vertical="center"/>
    </xf>
    <xf numFmtId="0" fontId="21" fillId="4" borderId="26" xfId="0" applyFont="1" applyFill="1" applyBorder="1" applyAlignment="1">
      <alignment horizontal="center" vertical="center"/>
    </xf>
    <xf numFmtId="20" fontId="21" fillId="0" borderId="48" xfId="0" applyNumberFormat="1" applyFont="1" applyFill="1" applyBorder="1" applyAlignment="1">
      <alignment horizontal="center" vertical="center"/>
    </xf>
    <xf numFmtId="0" fontId="21" fillId="5" borderId="29" xfId="0" applyFont="1" applyFill="1" applyBorder="1"/>
    <xf numFmtId="0" fontId="21" fillId="0" borderId="29" xfId="0" quotePrefix="1" applyFont="1" applyFill="1" applyBorder="1" applyAlignment="1">
      <alignment horizontal="center"/>
    </xf>
    <xf numFmtId="0" fontId="21" fillId="0" borderId="5" xfId="0" quotePrefix="1" applyFont="1" applyFill="1" applyBorder="1" applyAlignment="1">
      <alignment horizontal="center"/>
    </xf>
    <xf numFmtId="0" fontId="21" fillId="6" borderId="26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6" fillId="19" borderId="1" xfId="0" applyFont="1" applyFill="1" applyBorder="1" applyAlignment="1">
      <alignment horizontal="center" vertical="center"/>
    </xf>
    <xf numFmtId="0" fontId="41" fillId="0" borderId="0" xfId="0" applyFont="1" applyFill="1"/>
    <xf numFmtId="0" fontId="41" fillId="0" borderId="0" xfId="0" applyFont="1" applyAlignment="1">
      <alignment horizontal="center" vertical="center"/>
    </xf>
    <xf numFmtId="0" fontId="43" fillId="4" borderId="19" xfId="0" applyFont="1" applyFill="1" applyBorder="1"/>
    <xf numFmtId="0" fontId="43" fillId="4" borderId="13" xfId="0" applyFont="1" applyFill="1" applyBorder="1"/>
    <xf numFmtId="0" fontId="9" fillId="0" borderId="13" xfId="0" applyFont="1" applyFill="1" applyBorder="1" applyAlignment="1">
      <alignment horizontal="center"/>
    </xf>
    <xf numFmtId="164" fontId="9" fillId="0" borderId="5" xfId="0" applyNumberFormat="1" applyFont="1" applyFill="1" applyBorder="1" applyAlignment="1">
      <alignment horizontal="center"/>
    </xf>
    <xf numFmtId="0" fontId="7" fillId="0" borderId="49" xfId="0" applyFont="1" applyFill="1" applyBorder="1" applyAlignment="1">
      <alignment horizontal="center"/>
    </xf>
    <xf numFmtId="0" fontId="6" fillId="0" borderId="41" xfId="0" quotePrefix="1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4" fillId="0" borderId="30" xfId="0" quotePrefix="1" applyFont="1" applyFill="1" applyBorder="1" applyAlignment="1">
      <alignment horizontal="center"/>
    </xf>
    <xf numFmtId="0" fontId="15" fillId="0" borderId="30" xfId="0" quotePrefix="1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5" fillId="0" borderId="45" xfId="0" applyFont="1" applyFill="1" applyBorder="1"/>
    <xf numFmtId="0" fontId="39" fillId="4" borderId="41" xfId="0" applyFont="1" applyFill="1" applyBorder="1"/>
    <xf numFmtId="0" fontId="3" fillId="0" borderId="14" xfId="0" quotePrefix="1" applyFont="1" applyFill="1" applyBorder="1" applyAlignment="1">
      <alignment horizontal="center"/>
    </xf>
    <xf numFmtId="0" fontId="5" fillId="0" borderId="45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6" fillId="0" borderId="41" xfId="0" quotePrefix="1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39" fillId="4" borderId="8" xfId="0" applyFont="1" applyFill="1" applyBorder="1"/>
    <xf numFmtId="0" fontId="44" fillId="0" borderId="8" xfId="0" applyFont="1" applyFill="1" applyBorder="1" applyAlignment="1">
      <alignment horizontal="left"/>
    </xf>
    <xf numFmtId="0" fontId="27" fillId="0" borderId="8" xfId="0" applyFont="1" applyFill="1" applyBorder="1" applyAlignment="1">
      <alignment horizontal="left"/>
    </xf>
    <xf numFmtId="0" fontId="37" fillId="0" borderId="37" xfId="0" quotePrefix="1" applyFont="1" applyFill="1" applyBorder="1" applyAlignment="1">
      <alignment horizontal="center"/>
    </xf>
    <xf numFmtId="0" fontId="21" fillId="0" borderId="37" xfId="0" applyFont="1" applyFill="1" applyBorder="1" applyAlignment="1"/>
    <xf numFmtId="165" fontId="21" fillId="0" borderId="38" xfId="0" applyNumberFormat="1" applyFont="1" applyFill="1" applyBorder="1" applyAlignment="1">
      <alignment horizontal="center"/>
    </xf>
    <xf numFmtId="0" fontId="21" fillId="9" borderId="26" xfId="0" applyFont="1" applyFill="1" applyBorder="1"/>
    <xf numFmtId="0" fontId="37" fillId="0" borderId="26" xfId="0" quotePrefix="1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  <xf numFmtId="0" fontId="37" fillId="0" borderId="29" xfId="0" quotePrefix="1" applyFont="1" applyFill="1" applyBorder="1" applyAlignment="1">
      <alignment horizontal="center"/>
    </xf>
    <xf numFmtId="0" fontId="37" fillId="0" borderId="5" xfId="0" quotePrefix="1" applyFont="1" applyFill="1" applyBorder="1" applyAlignment="1">
      <alignment horizontal="center"/>
    </xf>
    <xf numFmtId="0" fontId="21" fillId="0" borderId="27" xfId="0" applyFont="1" applyFill="1" applyBorder="1"/>
    <xf numFmtId="0" fontId="37" fillId="0" borderId="38" xfId="0" quotePrefix="1" applyFont="1" applyFill="1" applyBorder="1" applyAlignment="1">
      <alignment horizontal="center"/>
    </xf>
    <xf numFmtId="0" fontId="21" fillId="5" borderId="29" xfId="0" applyFont="1" applyFill="1" applyBorder="1" applyAlignment="1">
      <alignment vertical="center"/>
    </xf>
    <xf numFmtId="0" fontId="21" fillId="0" borderId="51" xfId="0" applyFont="1" applyFill="1" applyBorder="1"/>
    <xf numFmtId="0" fontId="21" fillId="0" borderId="26" xfId="0" applyFont="1" applyFill="1" applyBorder="1" applyAlignment="1"/>
    <xf numFmtId="0" fontId="21" fillId="5" borderId="26" xfId="0" applyFont="1" applyFill="1" applyBorder="1" applyAlignment="1"/>
    <xf numFmtId="0" fontId="21" fillId="0" borderId="51" xfId="0" applyFont="1" applyFill="1" applyBorder="1" applyAlignment="1">
      <alignment vertical="center"/>
    </xf>
    <xf numFmtId="0" fontId="21" fillId="0" borderId="37" xfId="0" applyFont="1" applyFill="1" applyBorder="1" applyAlignment="1">
      <alignment vertical="center"/>
    </xf>
    <xf numFmtId="0" fontId="37" fillId="0" borderId="37" xfId="0" quotePrefix="1" applyFont="1" applyFill="1" applyBorder="1" applyAlignment="1">
      <alignment horizontal="center" vertical="center"/>
    </xf>
    <xf numFmtId="0" fontId="37" fillId="0" borderId="38" xfId="0" quotePrefix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vertical="center"/>
    </xf>
    <xf numFmtId="0" fontId="21" fillId="0" borderId="26" xfId="0" applyFont="1" applyFill="1" applyBorder="1" applyAlignment="1">
      <alignment vertical="center"/>
    </xf>
    <xf numFmtId="0" fontId="37" fillId="0" borderId="26" xfId="0" quotePrefix="1" applyFont="1" applyFill="1" applyBorder="1" applyAlignment="1">
      <alignment horizontal="center" vertical="center"/>
    </xf>
    <xf numFmtId="0" fontId="37" fillId="0" borderId="4" xfId="0" quotePrefix="1" applyFont="1" applyFill="1" applyBorder="1" applyAlignment="1">
      <alignment horizontal="center" vertical="center"/>
    </xf>
    <xf numFmtId="0" fontId="21" fillId="5" borderId="26" xfId="0" applyFont="1" applyFill="1" applyBorder="1" applyAlignment="1">
      <alignment vertical="center"/>
    </xf>
    <xf numFmtId="0" fontId="21" fillId="0" borderId="28" xfId="0" applyFont="1" applyFill="1" applyBorder="1" applyAlignment="1">
      <alignment vertical="center"/>
    </xf>
    <xf numFmtId="0" fontId="37" fillId="0" borderId="29" xfId="0" quotePrefix="1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vertical="center"/>
    </xf>
    <xf numFmtId="0" fontId="37" fillId="0" borderId="5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/>
    </xf>
    <xf numFmtId="0" fontId="3" fillId="0" borderId="22" xfId="0" quotePrefix="1" applyFont="1" applyFill="1" applyBorder="1" applyAlignment="1">
      <alignment horizontal="center"/>
    </xf>
    <xf numFmtId="0" fontId="3" fillId="0" borderId="30" xfId="0" quotePrefix="1" applyFont="1" applyFill="1" applyBorder="1" applyAlignment="1">
      <alignment horizontal="center"/>
    </xf>
    <xf numFmtId="0" fontId="4" fillId="4" borderId="21" xfId="0" quotePrefix="1" applyFont="1" applyFill="1" applyBorder="1" applyAlignment="1">
      <alignment horizontal="center"/>
    </xf>
    <xf numFmtId="0" fontId="4" fillId="4" borderId="5" xfId="0" quotePrefix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15" fillId="4" borderId="7" xfId="0" quotePrefix="1" applyFont="1" applyFill="1" applyBorder="1" applyAlignment="1">
      <alignment horizontal="center"/>
    </xf>
    <xf numFmtId="0" fontId="45" fillId="0" borderId="0" xfId="0" applyFont="1"/>
    <xf numFmtId="0" fontId="45" fillId="0" borderId="6" xfId="0" applyFont="1" applyBorder="1"/>
    <xf numFmtId="0" fontId="45" fillId="0" borderId="27" xfId="0" applyFont="1" applyBorder="1" applyAlignment="1">
      <alignment horizontal="center"/>
    </xf>
    <xf numFmtId="0" fontId="45" fillId="0" borderId="26" xfId="0" applyFont="1" applyBorder="1" applyAlignment="1">
      <alignment horizontal="center"/>
    </xf>
    <xf numFmtId="0" fontId="45" fillId="0" borderId="26" xfId="0" quotePrefix="1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4" xfId="0" quotePrefix="1" applyFont="1" applyBorder="1" applyAlignment="1">
      <alignment horizontal="center"/>
    </xf>
    <xf numFmtId="0" fontId="16" fillId="10" borderId="7" xfId="0" quotePrefix="1" applyFont="1" applyFill="1" applyBorder="1" applyAlignment="1">
      <alignment horizontal="center"/>
    </xf>
    <xf numFmtId="0" fontId="16" fillId="0" borderId="7" xfId="0" quotePrefix="1" applyFont="1" applyBorder="1" applyAlignment="1">
      <alignment horizontal="center"/>
    </xf>
    <xf numFmtId="0" fontId="45" fillId="0" borderId="13" xfId="0" applyFont="1" applyBorder="1"/>
    <xf numFmtId="0" fontId="45" fillId="0" borderId="28" xfId="0" applyFont="1" applyBorder="1" applyAlignment="1">
      <alignment horizontal="center"/>
    </xf>
    <xf numFmtId="0" fontId="45" fillId="0" borderId="29" xfId="0" applyFont="1" applyBorder="1" applyAlignment="1">
      <alignment horizontal="center"/>
    </xf>
    <xf numFmtId="0" fontId="45" fillId="0" borderId="29" xfId="0" quotePrefix="1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5" xfId="0" quotePrefix="1" applyFont="1" applyBorder="1" applyAlignment="1">
      <alignment horizontal="center"/>
    </xf>
    <xf numFmtId="0" fontId="16" fillId="10" borderId="30" xfId="0" quotePrefix="1" applyFont="1" applyFill="1" applyBorder="1" applyAlignment="1">
      <alignment horizontal="center"/>
    </xf>
    <xf numFmtId="0" fontId="16" fillId="0" borderId="30" xfId="0" quotePrefix="1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3" fillId="4" borderId="45" xfId="0" applyFont="1" applyFill="1" applyBorder="1"/>
    <xf numFmtId="0" fontId="7" fillId="0" borderId="49" xfId="0" quotePrefix="1" applyFont="1" applyFill="1" applyBorder="1" applyAlignment="1">
      <alignment horizontal="center"/>
    </xf>
    <xf numFmtId="0" fontId="6" fillId="0" borderId="49" xfId="0" quotePrefix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/>
    </xf>
    <xf numFmtId="0" fontId="15" fillId="4" borderId="7" xfId="0" quotePrefix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4" fillId="4" borderId="7" xfId="0" quotePrefix="1" applyFont="1" applyFill="1" applyBorder="1" applyAlignment="1">
      <alignment horizontal="center"/>
    </xf>
    <xf numFmtId="0" fontId="15" fillId="4" borderId="30" xfId="0" quotePrefix="1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/>
    </xf>
    <xf numFmtId="0" fontId="1" fillId="0" borderId="36" xfId="0" applyFont="1" applyFill="1" applyBorder="1"/>
    <xf numFmtId="0" fontId="2" fillId="0" borderId="23" xfId="0" applyFont="1" applyBorder="1" applyAlignment="1">
      <alignment horizontal="center"/>
    </xf>
    <xf numFmtId="0" fontId="1" fillId="0" borderId="54" xfId="0" applyFont="1" applyFill="1" applyBorder="1" applyAlignment="1">
      <alignment horizontal="center"/>
    </xf>
    <xf numFmtId="0" fontId="1" fillId="0" borderId="55" xfId="0" applyFont="1" applyFill="1" applyBorder="1" applyAlignment="1">
      <alignment horizontal="center"/>
    </xf>
    <xf numFmtId="0" fontId="1" fillId="0" borderId="56" xfId="0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57" xfId="0" applyFont="1" applyFill="1" applyBorder="1" applyAlignment="1">
      <alignment horizontal="center"/>
    </xf>
    <xf numFmtId="0" fontId="2" fillId="0" borderId="58" xfId="0" applyFont="1" applyFill="1" applyBorder="1" applyAlignment="1">
      <alignment horizontal="center"/>
    </xf>
    <xf numFmtId="0" fontId="2" fillId="0" borderId="59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35" fillId="14" borderId="23" xfId="0" applyFont="1" applyFill="1" applyBorder="1" applyAlignment="1">
      <alignment horizontal="center"/>
    </xf>
    <xf numFmtId="0" fontId="35" fillId="14" borderId="24" xfId="0" applyFont="1" applyFill="1" applyBorder="1" applyAlignment="1">
      <alignment horizontal="center"/>
    </xf>
    <xf numFmtId="0" fontId="35" fillId="14" borderId="32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1" fillId="3" borderId="10" xfId="0" applyFont="1" applyFill="1" applyBorder="1" applyAlignment="1">
      <alignment horizontal="center"/>
    </xf>
    <xf numFmtId="0" fontId="31" fillId="3" borderId="15" xfId="0" applyFont="1" applyFill="1" applyBorder="1" applyAlignment="1">
      <alignment horizontal="center"/>
    </xf>
    <xf numFmtId="0" fontId="31" fillId="3" borderId="11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34" fillId="13" borderId="16" xfId="0" applyFont="1" applyFill="1" applyBorder="1" applyAlignment="1">
      <alignment horizontal="center"/>
    </xf>
    <xf numFmtId="0" fontId="34" fillId="13" borderId="25" xfId="0" applyFont="1" applyFill="1" applyBorder="1" applyAlignment="1">
      <alignment horizontal="center"/>
    </xf>
    <xf numFmtId="0" fontId="34" fillId="13" borderId="17" xfId="0" applyFont="1" applyFill="1" applyBorder="1" applyAlignment="1">
      <alignment horizontal="center"/>
    </xf>
    <xf numFmtId="0" fontId="36" fillId="15" borderId="16" xfId="0" applyFont="1" applyFill="1" applyBorder="1" applyAlignment="1">
      <alignment horizontal="center" vertical="center"/>
    </xf>
    <xf numFmtId="0" fontId="36" fillId="15" borderId="33" xfId="0" applyFont="1" applyFill="1" applyBorder="1" applyAlignment="1">
      <alignment horizontal="center" vertical="center"/>
    </xf>
    <xf numFmtId="0" fontId="36" fillId="15" borderId="34" xfId="0" applyFont="1" applyFill="1" applyBorder="1" applyAlignment="1">
      <alignment horizontal="center" vertical="center"/>
    </xf>
    <xf numFmtId="0" fontId="36" fillId="15" borderId="39" xfId="0" applyFont="1" applyFill="1" applyBorder="1" applyAlignment="1">
      <alignment horizontal="center" vertical="center"/>
    </xf>
    <xf numFmtId="0" fontId="36" fillId="15" borderId="40" xfId="0" applyFont="1" applyFill="1" applyBorder="1" applyAlignment="1">
      <alignment horizontal="center" vertical="center"/>
    </xf>
    <xf numFmtId="0" fontId="36" fillId="15" borderId="41" xfId="0" applyFont="1" applyFill="1" applyBorder="1" applyAlignment="1">
      <alignment horizontal="center" vertical="center"/>
    </xf>
    <xf numFmtId="0" fontId="36" fillId="15" borderId="30" xfId="0" applyFont="1" applyFill="1" applyBorder="1" applyAlignment="1">
      <alignment horizontal="center" vertical="center"/>
    </xf>
    <xf numFmtId="0" fontId="36" fillId="15" borderId="25" xfId="0" applyFont="1" applyFill="1" applyBorder="1" applyAlignment="1">
      <alignment horizontal="center" vertical="center"/>
    </xf>
    <xf numFmtId="0" fontId="36" fillId="15" borderId="17" xfId="0" applyFont="1" applyFill="1" applyBorder="1" applyAlignment="1">
      <alignment horizontal="center" vertical="center"/>
    </xf>
    <xf numFmtId="0" fontId="39" fillId="4" borderId="23" xfId="0" applyFont="1" applyFill="1" applyBorder="1" applyAlignment="1">
      <alignment horizontal="center" vertical="center" wrapText="1"/>
    </xf>
    <xf numFmtId="0" fontId="39" fillId="4" borderId="24" xfId="0" applyFont="1" applyFill="1" applyBorder="1" applyAlignment="1">
      <alignment horizontal="center" vertical="center" wrapText="1"/>
    </xf>
    <xf numFmtId="0" fontId="39" fillId="4" borderId="32" xfId="0" applyFont="1" applyFill="1" applyBorder="1" applyAlignment="1">
      <alignment horizontal="center" vertical="center" wrapText="1"/>
    </xf>
    <xf numFmtId="0" fontId="39" fillId="4" borderId="45" xfId="0" applyFont="1" applyFill="1" applyBorder="1" applyAlignment="1">
      <alignment horizontal="center" vertical="center" wrapText="1"/>
    </xf>
    <xf numFmtId="0" fontId="39" fillId="4" borderId="2" xfId="0" applyFont="1" applyFill="1" applyBorder="1" applyAlignment="1">
      <alignment horizontal="center" vertical="center" wrapText="1"/>
    </xf>
    <xf numFmtId="0" fontId="39" fillId="4" borderId="46" xfId="0" applyFont="1" applyFill="1" applyBorder="1" applyAlignment="1">
      <alignment horizontal="center" vertical="center" wrapText="1"/>
    </xf>
    <xf numFmtId="0" fontId="36" fillId="15" borderId="10" xfId="0" applyFont="1" applyFill="1" applyBorder="1" applyAlignment="1">
      <alignment horizontal="center" vertical="center"/>
    </xf>
    <xf numFmtId="0" fontId="36" fillId="15" borderId="15" xfId="0" applyFont="1" applyFill="1" applyBorder="1" applyAlignment="1">
      <alignment horizontal="center" vertical="center"/>
    </xf>
    <xf numFmtId="0" fontId="36" fillId="15" borderId="11" xfId="0" applyFont="1" applyFill="1" applyBorder="1" applyAlignment="1">
      <alignment horizontal="center" vertical="center"/>
    </xf>
    <xf numFmtId="0" fontId="35" fillId="14" borderId="10" xfId="0" applyFont="1" applyFill="1" applyBorder="1" applyAlignment="1">
      <alignment horizontal="center"/>
    </xf>
    <xf numFmtId="0" fontId="35" fillId="14" borderId="15" xfId="0" applyFont="1" applyFill="1" applyBorder="1" applyAlignment="1">
      <alignment horizontal="center"/>
    </xf>
    <xf numFmtId="0" fontId="35" fillId="14" borderId="11" xfId="0" applyFont="1" applyFill="1" applyBorder="1" applyAlignment="1">
      <alignment horizontal="center"/>
    </xf>
    <xf numFmtId="0" fontId="36" fillId="15" borderId="50" xfId="0" applyFont="1" applyFill="1" applyBorder="1" applyAlignment="1">
      <alignment horizontal="center" vertical="center"/>
    </xf>
    <xf numFmtId="0" fontId="36" fillId="15" borderId="47" xfId="0" applyFont="1" applyFill="1" applyBorder="1" applyAlignment="1">
      <alignment horizontal="center" vertical="center"/>
    </xf>
    <xf numFmtId="0" fontId="16" fillId="11" borderId="10" xfId="0" applyFont="1" applyFill="1" applyBorder="1" applyAlignment="1">
      <alignment horizontal="center"/>
    </xf>
    <xf numFmtId="0" fontId="16" fillId="11" borderId="15" xfId="0" applyFont="1" applyFill="1" applyBorder="1" applyAlignment="1">
      <alignment horizontal="center"/>
    </xf>
    <xf numFmtId="0" fontId="16" fillId="11" borderId="11" xfId="0" applyFont="1" applyFill="1" applyBorder="1" applyAlignment="1">
      <alignment horizontal="center"/>
    </xf>
    <xf numFmtId="0" fontId="45" fillId="0" borderId="52" xfId="0" applyFont="1" applyBorder="1" applyAlignment="1">
      <alignment horizontal="center"/>
    </xf>
    <xf numFmtId="0" fontId="45" fillId="0" borderId="15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46" fillId="0" borderId="0" xfId="0" applyFont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2" fillId="12" borderId="10" xfId="0" applyFont="1" applyFill="1" applyBorder="1" applyAlignment="1">
      <alignment horizontal="center"/>
    </xf>
    <xf numFmtId="0" fontId="2" fillId="12" borderId="15" xfId="0" applyFont="1" applyFill="1" applyBorder="1" applyAlignment="1">
      <alignment horizontal="center"/>
    </xf>
    <xf numFmtId="0" fontId="2" fillId="12" borderId="1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/>
    </xf>
    <xf numFmtId="0" fontId="2" fillId="11" borderId="15" xfId="0" applyFont="1" applyFill="1" applyBorder="1" applyAlignment="1">
      <alignment horizontal="center"/>
    </xf>
    <xf numFmtId="0" fontId="2" fillId="11" borderId="11" xfId="0" applyFont="1" applyFill="1" applyBorder="1" applyAlignment="1">
      <alignment horizontal="center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904875</xdr:colOff>
      <xdr:row>7</xdr:row>
      <xdr:rowOff>0</xdr:rowOff>
    </xdr:from>
    <xdr:ext cx="202" cy="676276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81750" y="0"/>
          <a:ext cx="202" cy="676276"/>
        </a:xfrm>
        <a:prstGeom prst="rect">
          <a:avLst/>
        </a:prstGeom>
      </xdr:spPr>
    </xdr:pic>
    <xdr:clientData/>
  </xdr:oneCellAnchor>
  <xdr:twoCellAnchor editAs="oneCell">
    <xdr:from>
      <xdr:col>2</xdr:col>
      <xdr:colOff>904875</xdr:colOff>
      <xdr:row>7</xdr:row>
      <xdr:rowOff>0</xdr:rowOff>
    </xdr:from>
    <xdr:to>
      <xdr:col>3</xdr:col>
      <xdr:colOff>2722</xdr:colOff>
      <xdr:row>12</xdr:row>
      <xdr:rowOff>115662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81750" y="0"/>
          <a:ext cx="202" cy="67627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7</xdr:row>
      <xdr:rowOff>0</xdr:rowOff>
    </xdr:from>
    <xdr:to>
      <xdr:col>3</xdr:col>
      <xdr:colOff>2722</xdr:colOff>
      <xdr:row>12</xdr:row>
      <xdr:rowOff>115662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81750" y="0"/>
          <a:ext cx="202" cy="67627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7</xdr:row>
      <xdr:rowOff>0</xdr:rowOff>
    </xdr:from>
    <xdr:to>
      <xdr:col>3</xdr:col>
      <xdr:colOff>2722</xdr:colOff>
      <xdr:row>12</xdr:row>
      <xdr:rowOff>115662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81750" y="0"/>
          <a:ext cx="202" cy="676276"/>
        </a:xfrm>
        <a:prstGeom prst="rect">
          <a:avLst/>
        </a:prstGeom>
      </xdr:spPr>
    </xdr:pic>
    <xdr:clientData/>
  </xdr:twoCellAnchor>
  <xdr:oneCellAnchor>
    <xdr:from>
      <xdr:col>2</xdr:col>
      <xdr:colOff>904875</xdr:colOff>
      <xdr:row>23</xdr:row>
      <xdr:rowOff>0</xdr:rowOff>
    </xdr:from>
    <xdr:ext cx="202" cy="676276"/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3790" y="2286000"/>
          <a:ext cx="202" cy="676276"/>
        </a:xfrm>
        <a:prstGeom prst="rect">
          <a:avLst/>
        </a:prstGeom>
      </xdr:spPr>
    </xdr:pic>
    <xdr:clientData/>
  </xdr:oneCellAnchor>
  <xdr:twoCellAnchor editAs="oneCell">
    <xdr:from>
      <xdr:col>2</xdr:col>
      <xdr:colOff>904875</xdr:colOff>
      <xdr:row>23</xdr:row>
      <xdr:rowOff>0</xdr:rowOff>
    </xdr:from>
    <xdr:to>
      <xdr:col>3</xdr:col>
      <xdr:colOff>2722</xdr:colOff>
      <xdr:row>28</xdr:row>
      <xdr:rowOff>111659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3790" y="2286000"/>
          <a:ext cx="1681" cy="1269067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23</xdr:row>
      <xdr:rowOff>0</xdr:rowOff>
    </xdr:from>
    <xdr:to>
      <xdr:col>3</xdr:col>
      <xdr:colOff>2722</xdr:colOff>
      <xdr:row>28</xdr:row>
      <xdr:rowOff>111659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3790" y="2286000"/>
          <a:ext cx="1681" cy="1269067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23</xdr:row>
      <xdr:rowOff>0</xdr:rowOff>
    </xdr:from>
    <xdr:to>
      <xdr:col>3</xdr:col>
      <xdr:colOff>2722</xdr:colOff>
      <xdr:row>28</xdr:row>
      <xdr:rowOff>111659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3790" y="2286000"/>
          <a:ext cx="1681" cy="1269067"/>
        </a:xfrm>
        <a:prstGeom prst="rect">
          <a:avLst/>
        </a:prstGeom>
      </xdr:spPr>
    </xdr:pic>
    <xdr:clientData/>
  </xdr:twoCellAnchor>
  <xdr:oneCellAnchor>
    <xdr:from>
      <xdr:col>2</xdr:col>
      <xdr:colOff>904875</xdr:colOff>
      <xdr:row>23</xdr:row>
      <xdr:rowOff>0</xdr:rowOff>
    </xdr:from>
    <xdr:ext cx="202" cy="676276"/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3790" y="2286000"/>
          <a:ext cx="202" cy="676276"/>
        </a:xfrm>
        <a:prstGeom prst="rect">
          <a:avLst/>
        </a:prstGeom>
      </xdr:spPr>
    </xdr:pic>
    <xdr:clientData/>
  </xdr:oneCellAnchor>
  <xdr:twoCellAnchor editAs="oneCell">
    <xdr:from>
      <xdr:col>2</xdr:col>
      <xdr:colOff>904875</xdr:colOff>
      <xdr:row>23</xdr:row>
      <xdr:rowOff>0</xdr:rowOff>
    </xdr:from>
    <xdr:to>
      <xdr:col>3</xdr:col>
      <xdr:colOff>2722</xdr:colOff>
      <xdr:row>28</xdr:row>
      <xdr:rowOff>90848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3790" y="2286000"/>
          <a:ext cx="1681" cy="1269067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23</xdr:row>
      <xdr:rowOff>0</xdr:rowOff>
    </xdr:from>
    <xdr:to>
      <xdr:col>3</xdr:col>
      <xdr:colOff>2722</xdr:colOff>
      <xdr:row>28</xdr:row>
      <xdr:rowOff>90848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3790" y="2286000"/>
          <a:ext cx="1681" cy="1269067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23</xdr:row>
      <xdr:rowOff>0</xdr:rowOff>
    </xdr:from>
    <xdr:to>
      <xdr:col>3</xdr:col>
      <xdr:colOff>2722</xdr:colOff>
      <xdr:row>28</xdr:row>
      <xdr:rowOff>90848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3790" y="2286000"/>
          <a:ext cx="1681" cy="12690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904875</xdr:colOff>
      <xdr:row>9</xdr:row>
      <xdr:rowOff>0</xdr:rowOff>
    </xdr:from>
    <xdr:ext cx="202" cy="676276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5" y="2305050"/>
          <a:ext cx="202" cy="676276"/>
        </a:xfrm>
        <a:prstGeom prst="rect">
          <a:avLst/>
        </a:prstGeom>
      </xdr:spPr>
    </xdr:pic>
    <xdr:clientData/>
  </xdr:oneCellAnchor>
  <xdr:twoCellAnchor editAs="oneCell">
    <xdr:from>
      <xdr:col>2</xdr:col>
      <xdr:colOff>904875</xdr:colOff>
      <xdr:row>9</xdr:row>
      <xdr:rowOff>0</xdr:rowOff>
    </xdr:from>
    <xdr:to>
      <xdr:col>3</xdr:col>
      <xdr:colOff>0</xdr:colOff>
      <xdr:row>13</xdr:row>
      <xdr:rowOff>251733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5" y="2305050"/>
          <a:ext cx="0" cy="126682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9</xdr:row>
      <xdr:rowOff>0</xdr:rowOff>
    </xdr:from>
    <xdr:to>
      <xdr:col>3</xdr:col>
      <xdr:colOff>0</xdr:colOff>
      <xdr:row>13</xdr:row>
      <xdr:rowOff>251733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5" y="2305050"/>
          <a:ext cx="0" cy="126682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9</xdr:row>
      <xdr:rowOff>0</xdr:rowOff>
    </xdr:from>
    <xdr:to>
      <xdr:col>3</xdr:col>
      <xdr:colOff>0</xdr:colOff>
      <xdr:row>13</xdr:row>
      <xdr:rowOff>251733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5" y="2305050"/>
          <a:ext cx="0" cy="1266826"/>
        </a:xfrm>
        <a:prstGeom prst="rect">
          <a:avLst/>
        </a:prstGeom>
      </xdr:spPr>
    </xdr:pic>
    <xdr:clientData/>
  </xdr:twoCellAnchor>
  <xdr:oneCellAnchor>
    <xdr:from>
      <xdr:col>2</xdr:col>
      <xdr:colOff>904875</xdr:colOff>
      <xdr:row>15</xdr:row>
      <xdr:rowOff>0</xdr:rowOff>
    </xdr:from>
    <xdr:ext cx="202" cy="676276"/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42940" y="2465294"/>
          <a:ext cx="202" cy="676276"/>
        </a:xfrm>
        <a:prstGeom prst="rect">
          <a:avLst/>
        </a:prstGeom>
      </xdr:spPr>
    </xdr:pic>
    <xdr:clientData/>
  </xdr:oneCellAnchor>
  <xdr:twoCellAnchor editAs="oneCell">
    <xdr:from>
      <xdr:col>2</xdr:col>
      <xdr:colOff>904875</xdr:colOff>
      <xdr:row>20</xdr:row>
      <xdr:rowOff>0</xdr:rowOff>
    </xdr:from>
    <xdr:to>
      <xdr:col>3</xdr:col>
      <xdr:colOff>0</xdr:colOff>
      <xdr:row>25</xdr:row>
      <xdr:rowOff>6805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42940" y="2465294"/>
          <a:ext cx="560" cy="1269067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20</xdr:row>
      <xdr:rowOff>0</xdr:rowOff>
    </xdr:from>
    <xdr:to>
      <xdr:col>3</xdr:col>
      <xdr:colOff>0</xdr:colOff>
      <xdr:row>25</xdr:row>
      <xdr:rowOff>6805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42940" y="2465294"/>
          <a:ext cx="560" cy="1269067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20</xdr:row>
      <xdr:rowOff>0</xdr:rowOff>
    </xdr:from>
    <xdr:to>
      <xdr:col>3</xdr:col>
      <xdr:colOff>0</xdr:colOff>
      <xdr:row>25</xdr:row>
      <xdr:rowOff>6805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42940" y="2465294"/>
          <a:ext cx="560" cy="1269067"/>
        </a:xfrm>
        <a:prstGeom prst="rect">
          <a:avLst/>
        </a:prstGeom>
      </xdr:spPr>
    </xdr:pic>
    <xdr:clientData/>
  </xdr:twoCellAnchor>
  <xdr:oneCellAnchor>
    <xdr:from>
      <xdr:col>2</xdr:col>
      <xdr:colOff>904875</xdr:colOff>
      <xdr:row>24</xdr:row>
      <xdr:rowOff>0</xdr:rowOff>
    </xdr:from>
    <xdr:ext cx="202" cy="676276"/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42940" y="5244353"/>
          <a:ext cx="202" cy="676276"/>
        </a:xfrm>
        <a:prstGeom prst="rect">
          <a:avLst/>
        </a:prstGeom>
      </xdr:spPr>
    </xdr:pic>
    <xdr:clientData/>
  </xdr:oneCellAnchor>
  <xdr:twoCellAnchor editAs="oneCell">
    <xdr:from>
      <xdr:col>2</xdr:col>
      <xdr:colOff>904875</xdr:colOff>
      <xdr:row>24</xdr:row>
      <xdr:rowOff>0</xdr:rowOff>
    </xdr:from>
    <xdr:to>
      <xdr:col>3</xdr:col>
      <xdr:colOff>0</xdr:colOff>
      <xdr:row>28</xdr:row>
      <xdr:rowOff>238126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42940" y="5244353"/>
          <a:ext cx="560" cy="1246655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24</xdr:row>
      <xdr:rowOff>0</xdr:rowOff>
    </xdr:from>
    <xdr:to>
      <xdr:col>3</xdr:col>
      <xdr:colOff>0</xdr:colOff>
      <xdr:row>28</xdr:row>
      <xdr:rowOff>238126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42940" y="5244353"/>
          <a:ext cx="560" cy="1246655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24</xdr:row>
      <xdr:rowOff>0</xdr:rowOff>
    </xdr:from>
    <xdr:to>
      <xdr:col>3</xdr:col>
      <xdr:colOff>0</xdr:colOff>
      <xdr:row>28</xdr:row>
      <xdr:rowOff>238126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42940" y="5244353"/>
          <a:ext cx="560" cy="1246655"/>
        </a:xfrm>
        <a:prstGeom prst="rect">
          <a:avLst/>
        </a:prstGeom>
      </xdr:spPr>
    </xdr:pic>
    <xdr:clientData/>
  </xdr:twoCellAnchor>
  <xdr:oneCellAnchor>
    <xdr:from>
      <xdr:col>2</xdr:col>
      <xdr:colOff>904875</xdr:colOff>
      <xdr:row>24</xdr:row>
      <xdr:rowOff>0</xdr:rowOff>
    </xdr:from>
    <xdr:ext cx="202" cy="676276"/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42940" y="7978588"/>
          <a:ext cx="202" cy="676276"/>
        </a:xfrm>
        <a:prstGeom prst="rect">
          <a:avLst/>
        </a:prstGeom>
      </xdr:spPr>
    </xdr:pic>
    <xdr:clientData/>
  </xdr:oneCellAnchor>
  <xdr:twoCellAnchor editAs="oneCell">
    <xdr:from>
      <xdr:col>2</xdr:col>
      <xdr:colOff>904875</xdr:colOff>
      <xdr:row>24</xdr:row>
      <xdr:rowOff>0</xdr:rowOff>
    </xdr:from>
    <xdr:to>
      <xdr:col>3</xdr:col>
      <xdr:colOff>0</xdr:colOff>
      <xdr:row>28</xdr:row>
      <xdr:rowOff>238127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42940" y="7978588"/>
          <a:ext cx="560" cy="1224244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24</xdr:row>
      <xdr:rowOff>0</xdr:rowOff>
    </xdr:from>
    <xdr:to>
      <xdr:col>3</xdr:col>
      <xdr:colOff>0</xdr:colOff>
      <xdr:row>28</xdr:row>
      <xdr:rowOff>238127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42940" y="7978588"/>
          <a:ext cx="560" cy="1224244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24</xdr:row>
      <xdr:rowOff>0</xdr:rowOff>
    </xdr:from>
    <xdr:to>
      <xdr:col>3</xdr:col>
      <xdr:colOff>0</xdr:colOff>
      <xdr:row>28</xdr:row>
      <xdr:rowOff>238127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42940" y="7978588"/>
          <a:ext cx="560" cy="1224244"/>
        </a:xfrm>
        <a:prstGeom prst="rect">
          <a:avLst/>
        </a:prstGeom>
      </xdr:spPr>
    </xdr:pic>
    <xdr:clientData/>
  </xdr:twoCellAnchor>
  <xdr:oneCellAnchor>
    <xdr:from>
      <xdr:col>2</xdr:col>
      <xdr:colOff>904875</xdr:colOff>
      <xdr:row>24</xdr:row>
      <xdr:rowOff>0</xdr:rowOff>
    </xdr:from>
    <xdr:ext cx="202" cy="676276"/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42940" y="10690412"/>
          <a:ext cx="202" cy="676276"/>
        </a:xfrm>
        <a:prstGeom prst="rect">
          <a:avLst/>
        </a:prstGeom>
      </xdr:spPr>
    </xdr:pic>
    <xdr:clientData/>
  </xdr:oneCellAnchor>
  <xdr:twoCellAnchor editAs="oneCell">
    <xdr:from>
      <xdr:col>2</xdr:col>
      <xdr:colOff>904875</xdr:colOff>
      <xdr:row>24</xdr:row>
      <xdr:rowOff>0</xdr:rowOff>
    </xdr:from>
    <xdr:to>
      <xdr:col>3</xdr:col>
      <xdr:colOff>0</xdr:colOff>
      <xdr:row>28</xdr:row>
      <xdr:rowOff>238126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42940" y="10690412"/>
          <a:ext cx="560" cy="1224243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24</xdr:row>
      <xdr:rowOff>0</xdr:rowOff>
    </xdr:from>
    <xdr:to>
      <xdr:col>3</xdr:col>
      <xdr:colOff>0</xdr:colOff>
      <xdr:row>28</xdr:row>
      <xdr:rowOff>238126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42940" y="10690412"/>
          <a:ext cx="560" cy="1224243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24</xdr:row>
      <xdr:rowOff>0</xdr:rowOff>
    </xdr:from>
    <xdr:to>
      <xdr:col>3</xdr:col>
      <xdr:colOff>0</xdr:colOff>
      <xdr:row>28</xdr:row>
      <xdr:rowOff>238126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42940" y="10690412"/>
          <a:ext cx="560" cy="12242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904875</xdr:colOff>
      <xdr:row>8</xdr:row>
      <xdr:rowOff>0</xdr:rowOff>
    </xdr:from>
    <xdr:ext cx="202" cy="676276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33975" y="2476500"/>
          <a:ext cx="202" cy="676276"/>
        </a:xfrm>
        <a:prstGeom prst="rect">
          <a:avLst/>
        </a:prstGeom>
      </xdr:spPr>
    </xdr:pic>
    <xdr:clientData/>
  </xdr:oneCellAnchor>
  <xdr:twoCellAnchor editAs="oneCell">
    <xdr:from>
      <xdr:col>2</xdr:col>
      <xdr:colOff>904875</xdr:colOff>
      <xdr:row>8</xdr:row>
      <xdr:rowOff>0</xdr:rowOff>
    </xdr:from>
    <xdr:to>
      <xdr:col>2</xdr:col>
      <xdr:colOff>828675</xdr:colOff>
      <xdr:row>13</xdr:row>
      <xdr:rowOff>6805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33975" y="2476500"/>
          <a:ext cx="0" cy="126682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8</xdr:row>
      <xdr:rowOff>0</xdr:rowOff>
    </xdr:from>
    <xdr:to>
      <xdr:col>2</xdr:col>
      <xdr:colOff>828675</xdr:colOff>
      <xdr:row>13</xdr:row>
      <xdr:rowOff>6805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33975" y="2476500"/>
          <a:ext cx="0" cy="126682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8</xdr:row>
      <xdr:rowOff>0</xdr:rowOff>
    </xdr:from>
    <xdr:to>
      <xdr:col>2</xdr:col>
      <xdr:colOff>828675</xdr:colOff>
      <xdr:row>13</xdr:row>
      <xdr:rowOff>6805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33975" y="2476500"/>
          <a:ext cx="0" cy="1266826"/>
        </a:xfrm>
        <a:prstGeom prst="rect">
          <a:avLst/>
        </a:prstGeom>
      </xdr:spPr>
    </xdr:pic>
    <xdr:clientData/>
  </xdr:twoCellAnchor>
  <xdr:oneCellAnchor>
    <xdr:from>
      <xdr:col>2</xdr:col>
      <xdr:colOff>904875</xdr:colOff>
      <xdr:row>17</xdr:row>
      <xdr:rowOff>0</xdr:rowOff>
    </xdr:from>
    <xdr:ext cx="202" cy="676276"/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33975" y="5257800"/>
          <a:ext cx="202" cy="676276"/>
        </a:xfrm>
        <a:prstGeom prst="rect">
          <a:avLst/>
        </a:prstGeom>
      </xdr:spPr>
    </xdr:pic>
    <xdr:clientData/>
  </xdr:oneCellAnchor>
  <xdr:twoCellAnchor editAs="oneCell">
    <xdr:from>
      <xdr:col>2</xdr:col>
      <xdr:colOff>904875</xdr:colOff>
      <xdr:row>19</xdr:row>
      <xdr:rowOff>0</xdr:rowOff>
    </xdr:from>
    <xdr:to>
      <xdr:col>2</xdr:col>
      <xdr:colOff>828675</xdr:colOff>
      <xdr:row>23</xdr:row>
      <xdr:rowOff>224519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33975" y="5257800"/>
          <a:ext cx="0" cy="124777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19</xdr:row>
      <xdr:rowOff>0</xdr:rowOff>
    </xdr:from>
    <xdr:to>
      <xdr:col>2</xdr:col>
      <xdr:colOff>828675</xdr:colOff>
      <xdr:row>23</xdr:row>
      <xdr:rowOff>224519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33975" y="5257800"/>
          <a:ext cx="0" cy="124777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19</xdr:row>
      <xdr:rowOff>0</xdr:rowOff>
    </xdr:from>
    <xdr:to>
      <xdr:col>2</xdr:col>
      <xdr:colOff>828675</xdr:colOff>
      <xdr:row>23</xdr:row>
      <xdr:rowOff>224519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33975" y="5257800"/>
          <a:ext cx="0" cy="1247776"/>
        </a:xfrm>
        <a:prstGeom prst="rect">
          <a:avLst/>
        </a:prstGeom>
      </xdr:spPr>
    </xdr:pic>
    <xdr:clientData/>
  </xdr:twoCellAnchor>
  <xdr:oneCellAnchor>
    <xdr:from>
      <xdr:col>2</xdr:col>
      <xdr:colOff>904875</xdr:colOff>
      <xdr:row>23</xdr:row>
      <xdr:rowOff>0</xdr:rowOff>
    </xdr:from>
    <xdr:ext cx="202" cy="676276"/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33975" y="8001000"/>
          <a:ext cx="202" cy="676276"/>
        </a:xfrm>
        <a:prstGeom prst="rect">
          <a:avLst/>
        </a:prstGeom>
      </xdr:spPr>
    </xdr:pic>
    <xdr:clientData/>
  </xdr:oneCellAnchor>
  <xdr:twoCellAnchor editAs="oneCell">
    <xdr:from>
      <xdr:col>2</xdr:col>
      <xdr:colOff>904875</xdr:colOff>
      <xdr:row>30</xdr:row>
      <xdr:rowOff>0</xdr:rowOff>
    </xdr:from>
    <xdr:to>
      <xdr:col>2</xdr:col>
      <xdr:colOff>828675</xdr:colOff>
      <xdr:row>35</xdr:row>
      <xdr:rowOff>6806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33975" y="8001000"/>
          <a:ext cx="0" cy="122872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30</xdr:row>
      <xdr:rowOff>0</xdr:rowOff>
    </xdr:from>
    <xdr:to>
      <xdr:col>2</xdr:col>
      <xdr:colOff>828675</xdr:colOff>
      <xdr:row>35</xdr:row>
      <xdr:rowOff>6806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33975" y="8001000"/>
          <a:ext cx="0" cy="122872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30</xdr:row>
      <xdr:rowOff>0</xdr:rowOff>
    </xdr:from>
    <xdr:to>
      <xdr:col>2</xdr:col>
      <xdr:colOff>828675</xdr:colOff>
      <xdr:row>35</xdr:row>
      <xdr:rowOff>6806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33975" y="8001000"/>
          <a:ext cx="0" cy="1228726"/>
        </a:xfrm>
        <a:prstGeom prst="rect">
          <a:avLst/>
        </a:prstGeom>
      </xdr:spPr>
    </xdr:pic>
    <xdr:clientData/>
  </xdr:twoCellAnchor>
  <xdr:oneCellAnchor>
    <xdr:from>
      <xdr:col>2</xdr:col>
      <xdr:colOff>904875</xdr:colOff>
      <xdr:row>37</xdr:row>
      <xdr:rowOff>0</xdr:rowOff>
    </xdr:from>
    <xdr:ext cx="202" cy="676276"/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33975" y="10725150"/>
          <a:ext cx="202" cy="676276"/>
        </a:xfrm>
        <a:prstGeom prst="rect">
          <a:avLst/>
        </a:prstGeom>
      </xdr:spPr>
    </xdr:pic>
    <xdr:clientData/>
  </xdr:oneCellAnchor>
  <xdr:twoCellAnchor editAs="oneCell">
    <xdr:from>
      <xdr:col>2</xdr:col>
      <xdr:colOff>904875</xdr:colOff>
      <xdr:row>37</xdr:row>
      <xdr:rowOff>0</xdr:rowOff>
    </xdr:from>
    <xdr:to>
      <xdr:col>2</xdr:col>
      <xdr:colOff>828675</xdr:colOff>
      <xdr:row>41</xdr:row>
      <xdr:rowOff>102055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33975" y="10725150"/>
          <a:ext cx="0" cy="122872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37</xdr:row>
      <xdr:rowOff>0</xdr:rowOff>
    </xdr:from>
    <xdr:to>
      <xdr:col>2</xdr:col>
      <xdr:colOff>828675</xdr:colOff>
      <xdr:row>41</xdr:row>
      <xdr:rowOff>102055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33975" y="10725150"/>
          <a:ext cx="0" cy="122872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37</xdr:row>
      <xdr:rowOff>0</xdr:rowOff>
    </xdr:from>
    <xdr:to>
      <xdr:col>2</xdr:col>
      <xdr:colOff>828675</xdr:colOff>
      <xdr:row>41</xdr:row>
      <xdr:rowOff>102055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33975" y="10725150"/>
          <a:ext cx="0" cy="1228726"/>
        </a:xfrm>
        <a:prstGeom prst="rect">
          <a:avLst/>
        </a:prstGeom>
      </xdr:spPr>
    </xdr:pic>
    <xdr:clientData/>
  </xdr:twoCellAnchor>
  <xdr:oneCellAnchor>
    <xdr:from>
      <xdr:col>2</xdr:col>
      <xdr:colOff>904875</xdr:colOff>
      <xdr:row>37</xdr:row>
      <xdr:rowOff>0</xdr:rowOff>
    </xdr:from>
    <xdr:ext cx="202" cy="676276"/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33975" y="10972800"/>
          <a:ext cx="202" cy="676276"/>
        </a:xfrm>
        <a:prstGeom prst="rect">
          <a:avLst/>
        </a:prstGeom>
      </xdr:spPr>
    </xdr:pic>
    <xdr:clientData/>
  </xdr:oneCellAnchor>
  <xdr:twoCellAnchor editAs="oneCell">
    <xdr:from>
      <xdr:col>2</xdr:col>
      <xdr:colOff>904875</xdr:colOff>
      <xdr:row>37</xdr:row>
      <xdr:rowOff>0</xdr:rowOff>
    </xdr:from>
    <xdr:to>
      <xdr:col>2</xdr:col>
      <xdr:colOff>828675</xdr:colOff>
      <xdr:row>41</xdr:row>
      <xdr:rowOff>88447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33975" y="10972800"/>
          <a:ext cx="0" cy="122872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37</xdr:row>
      <xdr:rowOff>0</xdr:rowOff>
    </xdr:from>
    <xdr:to>
      <xdr:col>2</xdr:col>
      <xdr:colOff>828675</xdr:colOff>
      <xdr:row>41</xdr:row>
      <xdr:rowOff>88447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33975" y="10972800"/>
          <a:ext cx="0" cy="122872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37</xdr:row>
      <xdr:rowOff>0</xdr:rowOff>
    </xdr:from>
    <xdr:to>
      <xdr:col>2</xdr:col>
      <xdr:colOff>828675</xdr:colOff>
      <xdr:row>41</xdr:row>
      <xdr:rowOff>88447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33975" y="10972800"/>
          <a:ext cx="0" cy="12287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904875</xdr:colOff>
      <xdr:row>8</xdr:row>
      <xdr:rowOff>0</xdr:rowOff>
    </xdr:from>
    <xdr:ext cx="202" cy="676276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2228850"/>
          <a:ext cx="202" cy="676276"/>
        </a:xfrm>
        <a:prstGeom prst="rect">
          <a:avLst/>
        </a:prstGeom>
      </xdr:spPr>
    </xdr:pic>
    <xdr:clientData/>
  </xdr:oneCellAnchor>
  <xdr:twoCellAnchor editAs="oneCell">
    <xdr:from>
      <xdr:col>2</xdr:col>
      <xdr:colOff>904875</xdr:colOff>
      <xdr:row>8</xdr:row>
      <xdr:rowOff>0</xdr:rowOff>
    </xdr:from>
    <xdr:to>
      <xdr:col>3</xdr:col>
      <xdr:colOff>-1</xdr:colOff>
      <xdr:row>11</xdr:row>
      <xdr:rowOff>38101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2228850"/>
          <a:ext cx="0" cy="126682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8</xdr:row>
      <xdr:rowOff>0</xdr:rowOff>
    </xdr:from>
    <xdr:to>
      <xdr:col>3</xdr:col>
      <xdr:colOff>-1</xdr:colOff>
      <xdr:row>11</xdr:row>
      <xdr:rowOff>38101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2228850"/>
          <a:ext cx="0" cy="126682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8</xdr:row>
      <xdr:rowOff>0</xdr:rowOff>
    </xdr:from>
    <xdr:to>
      <xdr:col>3</xdr:col>
      <xdr:colOff>-1</xdr:colOff>
      <xdr:row>11</xdr:row>
      <xdr:rowOff>38101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2228850"/>
          <a:ext cx="0" cy="1266826"/>
        </a:xfrm>
        <a:prstGeom prst="rect">
          <a:avLst/>
        </a:prstGeom>
      </xdr:spPr>
    </xdr:pic>
    <xdr:clientData/>
  </xdr:twoCellAnchor>
  <xdr:oneCellAnchor>
    <xdr:from>
      <xdr:col>2</xdr:col>
      <xdr:colOff>904875</xdr:colOff>
      <xdr:row>17</xdr:row>
      <xdr:rowOff>0</xdr:rowOff>
    </xdr:from>
    <xdr:ext cx="202" cy="676276"/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4991100"/>
          <a:ext cx="202" cy="676276"/>
        </a:xfrm>
        <a:prstGeom prst="rect">
          <a:avLst/>
        </a:prstGeom>
      </xdr:spPr>
    </xdr:pic>
    <xdr:clientData/>
  </xdr:oneCellAnchor>
  <xdr:twoCellAnchor editAs="oneCell">
    <xdr:from>
      <xdr:col>2</xdr:col>
      <xdr:colOff>904875</xdr:colOff>
      <xdr:row>16</xdr:row>
      <xdr:rowOff>0</xdr:rowOff>
    </xdr:from>
    <xdr:to>
      <xdr:col>3</xdr:col>
      <xdr:colOff>-1</xdr:colOff>
      <xdr:row>19</xdr:row>
      <xdr:rowOff>39461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4991100"/>
          <a:ext cx="0" cy="122872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16</xdr:row>
      <xdr:rowOff>0</xdr:rowOff>
    </xdr:from>
    <xdr:to>
      <xdr:col>3</xdr:col>
      <xdr:colOff>-1</xdr:colOff>
      <xdr:row>19</xdr:row>
      <xdr:rowOff>39461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4991100"/>
          <a:ext cx="0" cy="122872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16</xdr:row>
      <xdr:rowOff>0</xdr:rowOff>
    </xdr:from>
    <xdr:to>
      <xdr:col>3</xdr:col>
      <xdr:colOff>-1</xdr:colOff>
      <xdr:row>19</xdr:row>
      <xdr:rowOff>39461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4991100"/>
          <a:ext cx="0" cy="1228726"/>
        </a:xfrm>
        <a:prstGeom prst="rect">
          <a:avLst/>
        </a:prstGeom>
      </xdr:spPr>
    </xdr:pic>
    <xdr:clientData/>
  </xdr:twoCellAnchor>
  <xdr:oneCellAnchor>
    <xdr:from>
      <xdr:col>2</xdr:col>
      <xdr:colOff>904875</xdr:colOff>
      <xdr:row>21</xdr:row>
      <xdr:rowOff>0</xdr:rowOff>
    </xdr:from>
    <xdr:ext cx="202" cy="676276"/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7753350"/>
          <a:ext cx="202" cy="676276"/>
        </a:xfrm>
        <a:prstGeom prst="rect">
          <a:avLst/>
        </a:prstGeom>
      </xdr:spPr>
    </xdr:pic>
    <xdr:clientData/>
  </xdr:oneCellAnchor>
  <xdr:twoCellAnchor editAs="oneCell">
    <xdr:from>
      <xdr:col>2</xdr:col>
      <xdr:colOff>904875</xdr:colOff>
      <xdr:row>21</xdr:row>
      <xdr:rowOff>0</xdr:rowOff>
    </xdr:from>
    <xdr:to>
      <xdr:col>3</xdr:col>
      <xdr:colOff>-1</xdr:colOff>
      <xdr:row>24</xdr:row>
      <xdr:rowOff>70758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7753350"/>
          <a:ext cx="0" cy="1238251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21</xdr:row>
      <xdr:rowOff>0</xdr:rowOff>
    </xdr:from>
    <xdr:to>
      <xdr:col>3</xdr:col>
      <xdr:colOff>-1</xdr:colOff>
      <xdr:row>24</xdr:row>
      <xdr:rowOff>70758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7753350"/>
          <a:ext cx="0" cy="1238251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21</xdr:row>
      <xdr:rowOff>0</xdr:rowOff>
    </xdr:from>
    <xdr:to>
      <xdr:col>3</xdr:col>
      <xdr:colOff>-1</xdr:colOff>
      <xdr:row>24</xdr:row>
      <xdr:rowOff>70758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7753350"/>
          <a:ext cx="0" cy="1238251"/>
        </a:xfrm>
        <a:prstGeom prst="rect">
          <a:avLst/>
        </a:prstGeom>
      </xdr:spPr>
    </xdr:pic>
    <xdr:clientData/>
  </xdr:twoCellAnchor>
  <xdr:oneCellAnchor>
    <xdr:from>
      <xdr:col>2</xdr:col>
      <xdr:colOff>904875</xdr:colOff>
      <xdr:row>21</xdr:row>
      <xdr:rowOff>0</xdr:rowOff>
    </xdr:from>
    <xdr:ext cx="202" cy="676276"/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10487025"/>
          <a:ext cx="202" cy="676276"/>
        </a:xfrm>
        <a:prstGeom prst="rect">
          <a:avLst/>
        </a:prstGeom>
      </xdr:spPr>
    </xdr:pic>
    <xdr:clientData/>
  </xdr:oneCellAnchor>
  <xdr:twoCellAnchor editAs="oneCell">
    <xdr:from>
      <xdr:col>2</xdr:col>
      <xdr:colOff>904875</xdr:colOff>
      <xdr:row>21</xdr:row>
      <xdr:rowOff>0</xdr:rowOff>
    </xdr:from>
    <xdr:to>
      <xdr:col>3</xdr:col>
      <xdr:colOff>-1</xdr:colOff>
      <xdr:row>24</xdr:row>
      <xdr:rowOff>78922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10487025"/>
          <a:ext cx="0" cy="1257301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21</xdr:row>
      <xdr:rowOff>0</xdr:rowOff>
    </xdr:from>
    <xdr:to>
      <xdr:col>3</xdr:col>
      <xdr:colOff>-1</xdr:colOff>
      <xdr:row>24</xdr:row>
      <xdr:rowOff>78922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10487025"/>
          <a:ext cx="0" cy="1257301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21</xdr:row>
      <xdr:rowOff>0</xdr:rowOff>
    </xdr:from>
    <xdr:to>
      <xdr:col>3</xdr:col>
      <xdr:colOff>-1</xdr:colOff>
      <xdr:row>24</xdr:row>
      <xdr:rowOff>78922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10487025"/>
          <a:ext cx="0" cy="1257301"/>
        </a:xfrm>
        <a:prstGeom prst="rect">
          <a:avLst/>
        </a:prstGeom>
      </xdr:spPr>
    </xdr:pic>
    <xdr:clientData/>
  </xdr:twoCellAnchor>
  <xdr:oneCellAnchor>
    <xdr:from>
      <xdr:col>2</xdr:col>
      <xdr:colOff>904875</xdr:colOff>
      <xdr:row>21</xdr:row>
      <xdr:rowOff>0</xdr:rowOff>
    </xdr:from>
    <xdr:ext cx="202" cy="676276"/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10744200"/>
          <a:ext cx="202" cy="676276"/>
        </a:xfrm>
        <a:prstGeom prst="rect">
          <a:avLst/>
        </a:prstGeom>
      </xdr:spPr>
    </xdr:pic>
    <xdr:clientData/>
  </xdr:oneCellAnchor>
  <xdr:twoCellAnchor editAs="oneCell">
    <xdr:from>
      <xdr:col>2</xdr:col>
      <xdr:colOff>904875</xdr:colOff>
      <xdr:row>21</xdr:row>
      <xdr:rowOff>0</xdr:rowOff>
    </xdr:from>
    <xdr:to>
      <xdr:col>3</xdr:col>
      <xdr:colOff>-1</xdr:colOff>
      <xdr:row>24</xdr:row>
      <xdr:rowOff>74840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10744200"/>
          <a:ext cx="0" cy="124777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21</xdr:row>
      <xdr:rowOff>0</xdr:rowOff>
    </xdr:from>
    <xdr:to>
      <xdr:col>3</xdr:col>
      <xdr:colOff>-1</xdr:colOff>
      <xdr:row>24</xdr:row>
      <xdr:rowOff>74840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10744200"/>
          <a:ext cx="0" cy="124777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21</xdr:row>
      <xdr:rowOff>0</xdr:rowOff>
    </xdr:from>
    <xdr:to>
      <xdr:col>3</xdr:col>
      <xdr:colOff>-1</xdr:colOff>
      <xdr:row>24</xdr:row>
      <xdr:rowOff>74840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10744200"/>
          <a:ext cx="0" cy="1247776"/>
        </a:xfrm>
        <a:prstGeom prst="rect">
          <a:avLst/>
        </a:prstGeom>
      </xdr:spPr>
    </xdr:pic>
    <xdr:clientData/>
  </xdr:twoCellAnchor>
  <xdr:oneCellAnchor>
    <xdr:from>
      <xdr:col>2</xdr:col>
      <xdr:colOff>904875</xdr:colOff>
      <xdr:row>12</xdr:row>
      <xdr:rowOff>0</xdr:rowOff>
    </xdr:from>
    <xdr:ext cx="202" cy="676276"/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4991100"/>
          <a:ext cx="202" cy="676276"/>
        </a:xfrm>
        <a:prstGeom prst="rect">
          <a:avLst/>
        </a:prstGeom>
      </xdr:spPr>
    </xdr:pic>
    <xdr:clientData/>
  </xdr:oneCellAnchor>
  <xdr:twoCellAnchor editAs="oneCell">
    <xdr:from>
      <xdr:col>2</xdr:col>
      <xdr:colOff>904875</xdr:colOff>
      <xdr:row>10</xdr:row>
      <xdr:rowOff>0</xdr:rowOff>
    </xdr:from>
    <xdr:to>
      <xdr:col>3</xdr:col>
      <xdr:colOff>-1</xdr:colOff>
      <xdr:row>14</xdr:row>
      <xdr:rowOff>251733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4991100"/>
          <a:ext cx="0" cy="122872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10</xdr:row>
      <xdr:rowOff>0</xdr:rowOff>
    </xdr:from>
    <xdr:to>
      <xdr:col>3</xdr:col>
      <xdr:colOff>-1</xdr:colOff>
      <xdr:row>14</xdr:row>
      <xdr:rowOff>251733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4991100"/>
          <a:ext cx="0" cy="122872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10</xdr:row>
      <xdr:rowOff>0</xdr:rowOff>
    </xdr:from>
    <xdr:to>
      <xdr:col>3</xdr:col>
      <xdr:colOff>-1</xdr:colOff>
      <xdr:row>14</xdr:row>
      <xdr:rowOff>251733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4991100"/>
          <a:ext cx="0" cy="1228726"/>
        </a:xfrm>
        <a:prstGeom prst="rect">
          <a:avLst/>
        </a:prstGeom>
      </xdr:spPr>
    </xdr:pic>
    <xdr:clientData/>
  </xdr:twoCellAnchor>
  <xdr:oneCellAnchor>
    <xdr:from>
      <xdr:col>2</xdr:col>
      <xdr:colOff>904875</xdr:colOff>
      <xdr:row>20</xdr:row>
      <xdr:rowOff>0</xdr:rowOff>
    </xdr:from>
    <xdr:ext cx="202" cy="676276"/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7753350"/>
          <a:ext cx="202" cy="676276"/>
        </a:xfrm>
        <a:prstGeom prst="rect">
          <a:avLst/>
        </a:prstGeom>
      </xdr:spPr>
    </xdr:pic>
    <xdr:clientData/>
  </xdr:oneCellAnchor>
  <xdr:twoCellAnchor editAs="oneCell">
    <xdr:from>
      <xdr:col>2</xdr:col>
      <xdr:colOff>904875</xdr:colOff>
      <xdr:row>17</xdr:row>
      <xdr:rowOff>0</xdr:rowOff>
    </xdr:from>
    <xdr:to>
      <xdr:col>3</xdr:col>
      <xdr:colOff>-1</xdr:colOff>
      <xdr:row>21</xdr:row>
      <xdr:rowOff>183698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7753350"/>
          <a:ext cx="0" cy="1230087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17</xdr:row>
      <xdr:rowOff>0</xdr:rowOff>
    </xdr:from>
    <xdr:to>
      <xdr:col>3</xdr:col>
      <xdr:colOff>-1</xdr:colOff>
      <xdr:row>21</xdr:row>
      <xdr:rowOff>183698</xdr:rowOff>
    </xdr:to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7753350"/>
          <a:ext cx="0" cy="1230087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17</xdr:row>
      <xdr:rowOff>0</xdr:rowOff>
    </xdr:from>
    <xdr:to>
      <xdr:col>3</xdr:col>
      <xdr:colOff>-1</xdr:colOff>
      <xdr:row>21</xdr:row>
      <xdr:rowOff>183698</xdr:rowOff>
    </xdr:to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0" y="7753350"/>
          <a:ext cx="0" cy="12300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1047750</xdr:colOff>
      <xdr:row>11</xdr:row>
      <xdr:rowOff>0</xdr:rowOff>
    </xdr:from>
    <xdr:ext cx="0" cy="676276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86125" y="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11</xdr:row>
      <xdr:rowOff>0</xdr:rowOff>
    </xdr:from>
    <xdr:ext cx="0" cy="676276"/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86125" y="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11</xdr:row>
      <xdr:rowOff>0</xdr:rowOff>
    </xdr:from>
    <xdr:ext cx="0" cy="676276"/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86125" y="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11</xdr:row>
      <xdr:rowOff>0</xdr:rowOff>
    </xdr:from>
    <xdr:ext cx="0" cy="676276"/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86125" y="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11</xdr:row>
      <xdr:rowOff>0</xdr:rowOff>
    </xdr:from>
    <xdr:ext cx="0" cy="676276"/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11</xdr:row>
      <xdr:rowOff>0</xdr:rowOff>
    </xdr:from>
    <xdr:ext cx="0" cy="676276"/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11</xdr:row>
      <xdr:rowOff>0</xdr:rowOff>
    </xdr:from>
    <xdr:ext cx="0" cy="676276"/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11</xdr:row>
      <xdr:rowOff>0</xdr:rowOff>
    </xdr:from>
    <xdr:ext cx="0" cy="676276"/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12</xdr:row>
      <xdr:rowOff>0</xdr:rowOff>
    </xdr:from>
    <xdr:ext cx="0" cy="676276"/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12</xdr:row>
      <xdr:rowOff>0</xdr:rowOff>
    </xdr:from>
    <xdr:ext cx="0" cy="676276"/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12</xdr:row>
      <xdr:rowOff>0</xdr:rowOff>
    </xdr:from>
    <xdr:ext cx="0" cy="676276"/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12</xdr:row>
      <xdr:rowOff>0</xdr:rowOff>
    </xdr:from>
    <xdr:ext cx="0" cy="676276"/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12</xdr:row>
      <xdr:rowOff>0</xdr:rowOff>
    </xdr:from>
    <xdr:ext cx="0" cy="676276"/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12</xdr:row>
      <xdr:rowOff>0</xdr:rowOff>
    </xdr:from>
    <xdr:ext cx="0" cy="676276"/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12</xdr:row>
      <xdr:rowOff>0</xdr:rowOff>
    </xdr:from>
    <xdr:ext cx="0" cy="676276"/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12</xdr:row>
      <xdr:rowOff>0</xdr:rowOff>
    </xdr:from>
    <xdr:ext cx="0" cy="676276"/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33"/>
  <sheetViews>
    <sheetView tabSelected="1" zoomScale="70" zoomScaleNormal="70" workbookViewId="0">
      <selection sqref="A1:N1"/>
    </sheetView>
  </sheetViews>
  <sheetFormatPr baseColWidth="10" defaultRowHeight="18.75"/>
  <cols>
    <col min="1" max="1" width="46.42578125" style="1" bestFit="1" customWidth="1"/>
    <col min="2" max="2" width="8.85546875" style="8" customWidth="1"/>
    <col min="3" max="3" width="12.42578125" style="8" bestFit="1" customWidth="1"/>
    <col min="4" max="6" width="4.7109375" style="2" customWidth="1"/>
    <col min="7" max="7" width="6.28515625" style="2" customWidth="1"/>
    <col min="8" max="8" width="5.5703125" style="2" customWidth="1"/>
    <col min="9" max="10" width="4.7109375" style="1" customWidth="1"/>
    <col min="11" max="11" width="6.28515625" style="1" customWidth="1"/>
    <col min="12" max="12" width="5.5703125" style="1" customWidth="1"/>
    <col min="13" max="13" width="6.85546875" style="1" customWidth="1"/>
    <col min="14" max="14" width="7.140625" style="1" customWidth="1"/>
    <col min="15" max="15" width="7.7109375" style="1" customWidth="1"/>
    <col min="16" max="16" width="11.42578125" style="1" customWidth="1"/>
    <col min="17" max="16384" width="11.42578125" style="1"/>
  </cols>
  <sheetData>
    <row r="1" spans="1:37" ht="23.25">
      <c r="A1" s="311" t="s">
        <v>18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</row>
    <row r="2" spans="1:37" ht="29.25">
      <c r="A2" s="312" t="s">
        <v>28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</row>
    <row r="3" spans="1:37">
      <c r="A3" s="313" t="s">
        <v>7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</row>
    <row r="4" spans="1:37" ht="26.25">
      <c r="A4" s="314" t="s">
        <v>10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</row>
    <row r="5" spans="1:37" ht="19.5">
      <c r="A5" s="315" t="s">
        <v>29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</row>
    <row r="6" spans="1:37" ht="19.5" thickBot="1">
      <c r="A6" s="316" t="s">
        <v>30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1:37" ht="20.25" thickBot="1">
      <c r="A7" s="308" t="s">
        <v>33</v>
      </c>
      <c r="B7" s="309"/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10"/>
    </row>
    <row r="8" spans="1:37" s="95" customFormat="1" ht="18" customHeight="1" thickBot="1">
      <c r="A8" s="87" t="s">
        <v>0</v>
      </c>
      <c r="B8" s="88" t="s">
        <v>9</v>
      </c>
      <c r="C8" s="88" t="s">
        <v>26</v>
      </c>
      <c r="D8" s="89" t="s">
        <v>1</v>
      </c>
      <c r="E8" s="90" t="s">
        <v>2</v>
      </c>
      <c r="F8" s="90" t="s">
        <v>3</v>
      </c>
      <c r="G8" s="90" t="s">
        <v>4</v>
      </c>
      <c r="H8" s="90" t="s">
        <v>5</v>
      </c>
      <c r="I8" s="91" t="s">
        <v>2</v>
      </c>
      <c r="J8" s="91" t="s">
        <v>3</v>
      </c>
      <c r="K8" s="91" t="s">
        <v>4</v>
      </c>
      <c r="L8" s="91" t="s">
        <v>5</v>
      </c>
      <c r="M8" s="92" t="s">
        <v>13</v>
      </c>
      <c r="N8" s="93" t="s">
        <v>12</v>
      </c>
      <c r="O8" s="94"/>
      <c r="P8" s="94"/>
      <c r="T8" s="94"/>
      <c r="U8" s="94"/>
      <c r="V8" s="94"/>
      <c r="W8" s="94"/>
      <c r="X8" s="94"/>
      <c r="Y8" s="94"/>
      <c r="Z8" s="94"/>
    </row>
    <row r="9" spans="1:37" s="94" customFormat="1" ht="18" customHeight="1" thickBot="1">
      <c r="A9" s="96" t="s">
        <v>47</v>
      </c>
      <c r="B9" s="97" t="s">
        <v>48</v>
      </c>
      <c r="C9" s="98">
        <v>37164</v>
      </c>
      <c r="D9" s="99">
        <v>-2</v>
      </c>
      <c r="E9" s="100">
        <v>36</v>
      </c>
      <c r="F9" s="100">
        <v>35</v>
      </c>
      <c r="G9" s="101">
        <f t="shared" ref="G9:G22" si="0">SUM(E9:F9)</f>
        <v>71</v>
      </c>
      <c r="H9" s="102">
        <f t="shared" ref="H9:H22" si="1">SUM(G9-D9)</f>
        <v>73</v>
      </c>
      <c r="I9" s="100">
        <v>33</v>
      </c>
      <c r="J9" s="100">
        <v>33</v>
      </c>
      <c r="K9" s="101">
        <f t="shared" ref="K9:K22" si="2">SUM(I9:J9)</f>
        <v>66</v>
      </c>
      <c r="L9" s="20">
        <f t="shared" ref="L9:L22" si="3">+(K9-D9)</f>
        <v>68</v>
      </c>
      <c r="M9" s="103">
        <f t="shared" ref="M9:M22" si="4">(H9+L9)</f>
        <v>141</v>
      </c>
      <c r="N9" s="285">
        <f t="shared" ref="N9:N22" si="5">SUM(G9+K9)</f>
        <v>137</v>
      </c>
      <c r="O9" s="105" t="s">
        <v>22</v>
      </c>
    </row>
    <row r="10" spans="1:37" s="94" customFormat="1" ht="18" customHeight="1" thickBot="1">
      <c r="A10" s="96" t="s">
        <v>45</v>
      </c>
      <c r="B10" s="97" t="s">
        <v>46</v>
      </c>
      <c r="C10" s="98">
        <v>35076</v>
      </c>
      <c r="D10" s="99">
        <v>-2</v>
      </c>
      <c r="E10" s="100">
        <v>36</v>
      </c>
      <c r="F10" s="100">
        <v>37</v>
      </c>
      <c r="G10" s="101">
        <f t="shared" si="0"/>
        <v>73</v>
      </c>
      <c r="H10" s="102">
        <f t="shared" si="1"/>
        <v>75</v>
      </c>
      <c r="I10" s="100">
        <v>35</v>
      </c>
      <c r="J10" s="100">
        <v>38</v>
      </c>
      <c r="K10" s="101">
        <f t="shared" si="2"/>
        <v>73</v>
      </c>
      <c r="L10" s="20">
        <f t="shared" si="3"/>
        <v>75</v>
      </c>
      <c r="M10" s="103">
        <f t="shared" si="4"/>
        <v>150</v>
      </c>
      <c r="N10" s="285">
        <f t="shared" si="5"/>
        <v>146</v>
      </c>
      <c r="O10" s="105" t="s">
        <v>23</v>
      </c>
      <c r="AB10" s="95"/>
      <c r="AC10" s="95"/>
      <c r="AD10" s="95"/>
      <c r="AE10" s="95"/>
      <c r="AF10" s="95"/>
      <c r="AG10" s="95"/>
      <c r="AH10" s="95"/>
      <c r="AI10" s="95"/>
      <c r="AJ10" s="95"/>
      <c r="AK10" s="95"/>
    </row>
    <row r="11" spans="1:37" s="94" customFormat="1" ht="18" customHeight="1" thickBot="1">
      <c r="A11" s="96" t="s">
        <v>43</v>
      </c>
      <c r="B11" s="97" t="s">
        <v>44</v>
      </c>
      <c r="C11" s="98">
        <v>36181</v>
      </c>
      <c r="D11" s="99">
        <v>-3</v>
      </c>
      <c r="E11" s="100">
        <v>37</v>
      </c>
      <c r="F11" s="100">
        <v>35</v>
      </c>
      <c r="G11" s="101">
        <f t="shared" si="0"/>
        <v>72</v>
      </c>
      <c r="H11" s="102">
        <f t="shared" si="1"/>
        <v>75</v>
      </c>
      <c r="I11" s="100">
        <v>38</v>
      </c>
      <c r="J11" s="100">
        <v>40</v>
      </c>
      <c r="K11" s="101">
        <f t="shared" si="2"/>
        <v>78</v>
      </c>
      <c r="L11" s="20">
        <f t="shared" si="3"/>
        <v>81</v>
      </c>
      <c r="M11" s="103">
        <f t="shared" si="4"/>
        <v>156</v>
      </c>
      <c r="N11" s="104">
        <f t="shared" si="5"/>
        <v>150</v>
      </c>
      <c r="AB11" s="95"/>
      <c r="AC11" s="95"/>
      <c r="AD11" s="95"/>
      <c r="AE11" s="95"/>
      <c r="AF11" s="95"/>
      <c r="AG11" s="95"/>
      <c r="AH11" s="95"/>
      <c r="AI11" s="95"/>
      <c r="AJ11" s="95"/>
      <c r="AK11" s="95"/>
    </row>
    <row r="12" spans="1:37" s="94" customFormat="1" ht="18" customHeight="1" thickBot="1">
      <c r="A12" s="96" t="s">
        <v>49</v>
      </c>
      <c r="B12" s="97" t="s">
        <v>50</v>
      </c>
      <c r="C12" s="98">
        <v>36383</v>
      </c>
      <c r="D12" s="99">
        <v>-1</v>
      </c>
      <c r="E12" s="100">
        <v>39</v>
      </c>
      <c r="F12" s="100">
        <v>39</v>
      </c>
      <c r="G12" s="101">
        <f t="shared" si="0"/>
        <v>78</v>
      </c>
      <c r="H12" s="102">
        <f t="shared" si="1"/>
        <v>79</v>
      </c>
      <c r="I12" s="100">
        <v>39</v>
      </c>
      <c r="J12" s="100">
        <v>36</v>
      </c>
      <c r="K12" s="288">
        <f t="shared" si="2"/>
        <v>75</v>
      </c>
      <c r="L12" s="20">
        <f t="shared" si="3"/>
        <v>76</v>
      </c>
      <c r="M12" s="103">
        <f t="shared" si="4"/>
        <v>155</v>
      </c>
      <c r="N12" s="104">
        <f t="shared" si="5"/>
        <v>153</v>
      </c>
      <c r="O12" s="105" t="s">
        <v>277</v>
      </c>
      <c r="AB12" s="95"/>
      <c r="AC12" s="95"/>
      <c r="AD12" s="95"/>
      <c r="AE12" s="95"/>
      <c r="AF12" s="95"/>
      <c r="AG12" s="95"/>
      <c r="AH12" s="95"/>
      <c r="AI12" s="95"/>
      <c r="AJ12" s="95"/>
      <c r="AK12" s="95"/>
    </row>
    <row r="13" spans="1:37" s="94" customFormat="1" ht="18" customHeight="1">
      <c r="A13" s="96" t="s">
        <v>54</v>
      </c>
      <c r="B13" s="97" t="s">
        <v>44</v>
      </c>
      <c r="C13" s="98">
        <v>36552</v>
      </c>
      <c r="D13" s="99">
        <v>1</v>
      </c>
      <c r="E13" s="100">
        <v>38</v>
      </c>
      <c r="F13" s="100">
        <v>38</v>
      </c>
      <c r="G13" s="101">
        <f t="shared" si="0"/>
        <v>76</v>
      </c>
      <c r="H13" s="102">
        <f t="shared" si="1"/>
        <v>75</v>
      </c>
      <c r="I13" s="100">
        <v>42</v>
      </c>
      <c r="J13" s="100">
        <v>35</v>
      </c>
      <c r="K13" s="101">
        <f t="shared" si="2"/>
        <v>77</v>
      </c>
      <c r="L13" s="20">
        <f t="shared" si="3"/>
        <v>76</v>
      </c>
      <c r="M13" s="103">
        <f t="shared" si="4"/>
        <v>151</v>
      </c>
      <c r="N13" s="104">
        <f t="shared" si="5"/>
        <v>153</v>
      </c>
      <c r="AB13" s="95"/>
      <c r="AC13" s="95"/>
      <c r="AD13" s="95"/>
      <c r="AE13" s="95"/>
      <c r="AF13" s="95"/>
      <c r="AG13" s="95"/>
      <c r="AH13" s="95"/>
      <c r="AI13" s="95"/>
      <c r="AJ13" s="95"/>
      <c r="AK13" s="95"/>
    </row>
    <row r="14" spans="1:37" s="94" customFormat="1" ht="18" customHeight="1" thickBot="1">
      <c r="A14" s="96" t="s">
        <v>55</v>
      </c>
      <c r="B14" s="97" t="s">
        <v>53</v>
      </c>
      <c r="C14" s="98">
        <v>37347</v>
      </c>
      <c r="D14" s="99">
        <v>2</v>
      </c>
      <c r="E14" s="100">
        <v>39</v>
      </c>
      <c r="F14" s="100">
        <v>38</v>
      </c>
      <c r="G14" s="101">
        <f t="shared" si="0"/>
        <v>77</v>
      </c>
      <c r="H14" s="102">
        <f t="shared" si="1"/>
        <v>75</v>
      </c>
      <c r="I14" s="100">
        <v>37</v>
      </c>
      <c r="J14" s="100">
        <v>41</v>
      </c>
      <c r="K14" s="101">
        <f t="shared" si="2"/>
        <v>78</v>
      </c>
      <c r="L14" s="20">
        <f t="shared" si="3"/>
        <v>76</v>
      </c>
      <c r="M14" s="103">
        <f t="shared" si="4"/>
        <v>151</v>
      </c>
      <c r="N14" s="104">
        <f t="shared" si="5"/>
        <v>155</v>
      </c>
      <c r="AB14" s="95"/>
      <c r="AC14" s="95"/>
      <c r="AD14" s="95"/>
      <c r="AE14" s="95"/>
      <c r="AF14" s="95"/>
      <c r="AG14" s="95"/>
      <c r="AH14" s="95"/>
      <c r="AI14" s="95"/>
      <c r="AJ14" s="95"/>
      <c r="AK14" s="95"/>
    </row>
    <row r="15" spans="1:37" s="94" customFormat="1" ht="18" customHeight="1" thickBot="1">
      <c r="A15" s="96" t="s">
        <v>56</v>
      </c>
      <c r="B15" s="97" t="s">
        <v>57</v>
      </c>
      <c r="C15" s="98">
        <v>37110</v>
      </c>
      <c r="D15" s="99">
        <v>3</v>
      </c>
      <c r="E15" s="100">
        <v>40</v>
      </c>
      <c r="F15" s="100">
        <v>42</v>
      </c>
      <c r="G15" s="101">
        <f t="shared" si="0"/>
        <v>82</v>
      </c>
      <c r="H15" s="102">
        <f t="shared" si="1"/>
        <v>79</v>
      </c>
      <c r="I15" s="100">
        <v>34</v>
      </c>
      <c r="J15" s="100">
        <v>40</v>
      </c>
      <c r="K15" s="101">
        <f t="shared" si="2"/>
        <v>74</v>
      </c>
      <c r="L15" s="20">
        <f t="shared" si="3"/>
        <v>71</v>
      </c>
      <c r="M15" s="286">
        <f t="shared" si="4"/>
        <v>150</v>
      </c>
      <c r="N15" s="104">
        <f t="shared" si="5"/>
        <v>156</v>
      </c>
      <c r="O15" s="105" t="s">
        <v>20</v>
      </c>
      <c r="AB15" s="95"/>
      <c r="AC15" s="95"/>
      <c r="AD15" s="95"/>
      <c r="AE15" s="95"/>
      <c r="AF15" s="95"/>
      <c r="AG15" s="95"/>
      <c r="AH15" s="95"/>
      <c r="AI15" s="95"/>
      <c r="AJ15" s="95"/>
      <c r="AK15" s="95"/>
    </row>
    <row r="16" spans="1:37" s="94" customFormat="1" ht="18" customHeight="1" thickBot="1">
      <c r="A16" s="96" t="s">
        <v>52</v>
      </c>
      <c r="B16" s="97" t="s">
        <v>53</v>
      </c>
      <c r="C16" s="98">
        <v>37442</v>
      </c>
      <c r="D16" s="99">
        <v>0</v>
      </c>
      <c r="E16" s="100">
        <v>39</v>
      </c>
      <c r="F16" s="100">
        <v>39</v>
      </c>
      <c r="G16" s="101">
        <f t="shared" si="0"/>
        <v>78</v>
      </c>
      <c r="H16" s="102">
        <f t="shared" si="1"/>
        <v>78</v>
      </c>
      <c r="I16" s="100">
        <v>34</v>
      </c>
      <c r="J16" s="100">
        <v>46</v>
      </c>
      <c r="K16" s="101">
        <f t="shared" si="2"/>
        <v>80</v>
      </c>
      <c r="L16" s="20">
        <f t="shared" si="3"/>
        <v>80</v>
      </c>
      <c r="M16" s="103">
        <f t="shared" si="4"/>
        <v>158</v>
      </c>
      <c r="N16" s="104">
        <f t="shared" si="5"/>
        <v>158</v>
      </c>
    </row>
    <row r="17" spans="1:15" s="94" customFormat="1" ht="18" customHeight="1" thickBot="1">
      <c r="A17" s="96" t="s">
        <v>61</v>
      </c>
      <c r="B17" s="97" t="s">
        <v>48</v>
      </c>
      <c r="C17" s="98">
        <v>36626</v>
      </c>
      <c r="D17" s="99">
        <v>6</v>
      </c>
      <c r="E17" s="100">
        <v>41</v>
      </c>
      <c r="F17" s="100">
        <v>41</v>
      </c>
      <c r="G17" s="101">
        <f t="shared" si="0"/>
        <v>82</v>
      </c>
      <c r="H17" s="102">
        <f t="shared" si="1"/>
        <v>76</v>
      </c>
      <c r="I17" s="100">
        <v>37</v>
      </c>
      <c r="J17" s="100">
        <v>41</v>
      </c>
      <c r="K17" s="101">
        <f t="shared" si="2"/>
        <v>78</v>
      </c>
      <c r="L17" s="20">
        <f t="shared" si="3"/>
        <v>72</v>
      </c>
      <c r="M17" s="286">
        <f t="shared" si="4"/>
        <v>148</v>
      </c>
      <c r="N17" s="104">
        <f t="shared" si="5"/>
        <v>160</v>
      </c>
      <c r="O17" s="105" t="s">
        <v>19</v>
      </c>
    </row>
    <row r="18" spans="1:15" s="94" customFormat="1" ht="18" customHeight="1">
      <c r="A18" s="96" t="s">
        <v>58</v>
      </c>
      <c r="B18" s="97" t="s">
        <v>44</v>
      </c>
      <c r="C18" s="98">
        <v>37137</v>
      </c>
      <c r="D18" s="99">
        <v>3</v>
      </c>
      <c r="E18" s="100">
        <v>39</v>
      </c>
      <c r="F18" s="100">
        <v>40</v>
      </c>
      <c r="G18" s="101">
        <f t="shared" si="0"/>
        <v>79</v>
      </c>
      <c r="H18" s="102">
        <f t="shared" si="1"/>
        <v>76</v>
      </c>
      <c r="I18" s="100">
        <v>43</v>
      </c>
      <c r="J18" s="100">
        <v>39</v>
      </c>
      <c r="K18" s="101">
        <f t="shared" si="2"/>
        <v>82</v>
      </c>
      <c r="L18" s="20">
        <f t="shared" si="3"/>
        <v>79</v>
      </c>
      <c r="M18" s="103">
        <f t="shared" si="4"/>
        <v>155</v>
      </c>
      <c r="N18" s="104">
        <f t="shared" si="5"/>
        <v>161</v>
      </c>
    </row>
    <row r="19" spans="1:15" s="94" customFormat="1" ht="18" customHeight="1">
      <c r="A19" s="96" t="s">
        <v>51</v>
      </c>
      <c r="B19" s="97" t="s">
        <v>44</v>
      </c>
      <c r="C19" s="98">
        <v>37079</v>
      </c>
      <c r="D19" s="99">
        <v>-1</v>
      </c>
      <c r="E19" s="100">
        <v>37</v>
      </c>
      <c r="F19" s="100">
        <v>45</v>
      </c>
      <c r="G19" s="101">
        <f t="shared" si="0"/>
        <v>82</v>
      </c>
      <c r="H19" s="102">
        <f t="shared" si="1"/>
        <v>83</v>
      </c>
      <c r="I19" s="100">
        <v>42</v>
      </c>
      <c r="J19" s="100">
        <v>40</v>
      </c>
      <c r="K19" s="101">
        <f t="shared" si="2"/>
        <v>82</v>
      </c>
      <c r="L19" s="20">
        <f t="shared" si="3"/>
        <v>83</v>
      </c>
      <c r="M19" s="103">
        <f t="shared" si="4"/>
        <v>166</v>
      </c>
      <c r="N19" s="104">
        <f t="shared" si="5"/>
        <v>164</v>
      </c>
    </row>
    <row r="20" spans="1:15" s="94" customFormat="1" ht="18" customHeight="1">
      <c r="A20" s="96" t="s">
        <v>59</v>
      </c>
      <c r="B20" s="97" t="s">
        <v>60</v>
      </c>
      <c r="C20" s="98">
        <v>36297</v>
      </c>
      <c r="D20" s="99">
        <v>5</v>
      </c>
      <c r="E20" s="100">
        <v>39</v>
      </c>
      <c r="F20" s="100">
        <v>39</v>
      </c>
      <c r="G20" s="101">
        <f t="shared" si="0"/>
        <v>78</v>
      </c>
      <c r="H20" s="102">
        <f t="shared" si="1"/>
        <v>73</v>
      </c>
      <c r="I20" s="100">
        <v>46</v>
      </c>
      <c r="J20" s="100">
        <v>47</v>
      </c>
      <c r="K20" s="101">
        <f t="shared" si="2"/>
        <v>93</v>
      </c>
      <c r="L20" s="20">
        <f t="shared" si="3"/>
        <v>88</v>
      </c>
      <c r="M20" s="103">
        <f t="shared" si="4"/>
        <v>161</v>
      </c>
      <c r="N20" s="104">
        <f t="shared" si="5"/>
        <v>171</v>
      </c>
    </row>
    <row r="21" spans="1:15" s="94" customFormat="1" ht="18" customHeight="1">
      <c r="A21" s="96" t="s">
        <v>62</v>
      </c>
      <c r="B21" s="97" t="s">
        <v>48</v>
      </c>
      <c r="C21" s="98">
        <v>37238</v>
      </c>
      <c r="D21" s="99">
        <v>12</v>
      </c>
      <c r="E21" s="100">
        <v>43</v>
      </c>
      <c r="F21" s="100">
        <v>47</v>
      </c>
      <c r="G21" s="101">
        <f t="shared" si="0"/>
        <v>90</v>
      </c>
      <c r="H21" s="102">
        <f t="shared" si="1"/>
        <v>78</v>
      </c>
      <c r="I21" s="100">
        <v>46</v>
      </c>
      <c r="J21" s="100">
        <v>43</v>
      </c>
      <c r="K21" s="101">
        <f t="shared" si="2"/>
        <v>89</v>
      </c>
      <c r="L21" s="20">
        <f t="shared" si="3"/>
        <v>77</v>
      </c>
      <c r="M21" s="103">
        <f t="shared" si="4"/>
        <v>155</v>
      </c>
      <c r="N21" s="104">
        <f t="shared" si="5"/>
        <v>179</v>
      </c>
    </row>
    <row r="22" spans="1:15" s="94" customFormat="1" ht="18" customHeight="1" thickBot="1">
      <c r="A22" s="96" t="s">
        <v>63</v>
      </c>
      <c r="B22" s="97" t="s">
        <v>57</v>
      </c>
      <c r="C22" s="98">
        <v>37583</v>
      </c>
      <c r="D22" s="99">
        <v>25</v>
      </c>
      <c r="E22" s="100">
        <v>49</v>
      </c>
      <c r="F22" s="100">
        <v>53</v>
      </c>
      <c r="G22" s="101">
        <f t="shared" si="0"/>
        <v>102</v>
      </c>
      <c r="H22" s="102">
        <f t="shared" si="1"/>
        <v>77</v>
      </c>
      <c r="I22" s="100">
        <v>48</v>
      </c>
      <c r="J22" s="100">
        <v>56</v>
      </c>
      <c r="K22" s="101">
        <f t="shared" si="2"/>
        <v>104</v>
      </c>
      <c r="L22" s="20">
        <f t="shared" si="3"/>
        <v>79</v>
      </c>
      <c r="M22" s="103">
        <f t="shared" si="4"/>
        <v>156</v>
      </c>
      <c r="N22" s="104">
        <f t="shared" si="5"/>
        <v>206</v>
      </c>
    </row>
    <row r="23" spans="1:15" s="94" customFormat="1" ht="18" customHeight="1" thickBot="1">
      <c r="A23" s="305" t="s">
        <v>64</v>
      </c>
      <c r="B23" s="306"/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7"/>
    </row>
    <row r="24" spans="1:15" s="94" customFormat="1" ht="18" customHeight="1" thickBot="1">
      <c r="A24" s="87" t="s">
        <v>6</v>
      </c>
      <c r="B24" s="106" t="s">
        <v>9</v>
      </c>
      <c r="C24" s="107" t="s">
        <v>26</v>
      </c>
      <c r="D24" s="89" t="s">
        <v>1</v>
      </c>
      <c r="E24" s="90" t="s">
        <v>2</v>
      </c>
      <c r="F24" s="90" t="s">
        <v>3</v>
      </c>
      <c r="G24" s="90" t="s">
        <v>4</v>
      </c>
      <c r="H24" s="90" t="s">
        <v>5</v>
      </c>
      <c r="I24" s="91" t="s">
        <v>2</v>
      </c>
      <c r="J24" s="91" t="s">
        <v>3</v>
      </c>
      <c r="K24" s="91" t="s">
        <v>4</v>
      </c>
      <c r="L24" s="91" t="s">
        <v>5</v>
      </c>
      <c r="M24" s="92" t="s">
        <v>13</v>
      </c>
      <c r="N24" s="93" t="s">
        <v>12</v>
      </c>
    </row>
    <row r="25" spans="1:15" s="94" customFormat="1" ht="18" customHeight="1" thickBot="1">
      <c r="A25" s="96" t="s">
        <v>68</v>
      </c>
      <c r="B25" s="97" t="s">
        <v>53</v>
      </c>
      <c r="C25" s="98">
        <v>38257</v>
      </c>
      <c r="D25" s="99">
        <v>7</v>
      </c>
      <c r="E25" s="100">
        <v>41</v>
      </c>
      <c r="F25" s="100">
        <v>40</v>
      </c>
      <c r="G25" s="101">
        <f t="shared" ref="G25:G32" si="6">SUM(E25:F25)</f>
        <v>81</v>
      </c>
      <c r="H25" s="102">
        <f t="shared" ref="H25:H32" si="7">SUM(G25-D25)</f>
        <v>74</v>
      </c>
      <c r="I25" s="100">
        <v>38</v>
      </c>
      <c r="J25" s="100">
        <v>40</v>
      </c>
      <c r="K25" s="101">
        <f t="shared" ref="K25:K32" si="8">SUM(I25:J25)</f>
        <v>78</v>
      </c>
      <c r="L25" s="20">
        <f t="shared" ref="L25:L32" si="9">+(K25-D25)</f>
        <v>71</v>
      </c>
      <c r="M25" s="103">
        <f t="shared" ref="M25:M32" si="10">(H25+L25)</f>
        <v>145</v>
      </c>
      <c r="N25" s="285">
        <f t="shared" ref="N25:N32" si="11">SUM(G25+K25)</f>
        <v>159</v>
      </c>
      <c r="O25" s="105" t="s">
        <v>22</v>
      </c>
    </row>
    <row r="26" spans="1:15" s="94" customFormat="1" ht="18" customHeight="1" thickBot="1">
      <c r="A26" s="108" t="s">
        <v>66</v>
      </c>
      <c r="B26" s="97" t="s">
        <v>57</v>
      </c>
      <c r="C26" s="98">
        <v>37495</v>
      </c>
      <c r="D26" s="99">
        <v>3</v>
      </c>
      <c r="E26" s="100">
        <v>39</v>
      </c>
      <c r="F26" s="100">
        <v>42</v>
      </c>
      <c r="G26" s="101">
        <f t="shared" si="6"/>
        <v>81</v>
      </c>
      <c r="H26" s="102">
        <f t="shared" si="7"/>
        <v>78</v>
      </c>
      <c r="I26" s="100">
        <v>40</v>
      </c>
      <c r="J26" s="100">
        <v>40</v>
      </c>
      <c r="K26" s="101">
        <f t="shared" si="8"/>
        <v>80</v>
      </c>
      <c r="L26" s="20">
        <f t="shared" si="9"/>
        <v>77</v>
      </c>
      <c r="M26" s="103">
        <f t="shared" si="10"/>
        <v>155</v>
      </c>
      <c r="N26" s="285">
        <f t="shared" si="11"/>
        <v>161</v>
      </c>
      <c r="O26" s="105" t="s">
        <v>23</v>
      </c>
    </row>
    <row r="27" spans="1:15" s="94" customFormat="1" ht="18" customHeight="1" thickBot="1">
      <c r="A27" s="96" t="s">
        <v>65</v>
      </c>
      <c r="B27" s="97" t="s">
        <v>53</v>
      </c>
      <c r="C27" s="98">
        <v>37984</v>
      </c>
      <c r="D27" s="99">
        <v>0</v>
      </c>
      <c r="E27" s="100">
        <v>43</v>
      </c>
      <c r="F27" s="100">
        <v>41</v>
      </c>
      <c r="G27" s="101">
        <f t="shared" si="6"/>
        <v>84</v>
      </c>
      <c r="H27" s="102">
        <f t="shared" si="7"/>
        <v>84</v>
      </c>
      <c r="I27" s="100">
        <v>36</v>
      </c>
      <c r="J27" s="100">
        <v>44</v>
      </c>
      <c r="K27" s="101">
        <f t="shared" si="8"/>
        <v>80</v>
      </c>
      <c r="L27" s="20">
        <f t="shared" si="9"/>
        <v>80</v>
      </c>
      <c r="M27" s="103">
        <f t="shared" si="10"/>
        <v>164</v>
      </c>
      <c r="N27" s="104">
        <f t="shared" si="11"/>
        <v>164</v>
      </c>
    </row>
    <row r="28" spans="1:15" s="94" customFormat="1" ht="18" customHeight="1" thickBot="1">
      <c r="A28" s="96" t="s">
        <v>69</v>
      </c>
      <c r="B28" s="97" t="s">
        <v>44</v>
      </c>
      <c r="C28" s="98">
        <v>37876</v>
      </c>
      <c r="D28" s="99">
        <v>9</v>
      </c>
      <c r="E28" s="100">
        <v>49</v>
      </c>
      <c r="F28" s="100">
        <v>45</v>
      </c>
      <c r="G28" s="101">
        <f t="shared" si="6"/>
        <v>94</v>
      </c>
      <c r="H28" s="102">
        <f t="shared" si="7"/>
        <v>85</v>
      </c>
      <c r="I28" s="100">
        <v>42</v>
      </c>
      <c r="J28" s="100">
        <v>39</v>
      </c>
      <c r="K28" s="101">
        <f t="shared" si="8"/>
        <v>81</v>
      </c>
      <c r="L28" s="289">
        <f t="shared" si="9"/>
        <v>72</v>
      </c>
      <c r="M28" s="103">
        <f t="shared" si="10"/>
        <v>157</v>
      </c>
      <c r="N28" s="104">
        <f t="shared" si="11"/>
        <v>175</v>
      </c>
      <c r="O28" s="105" t="s">
        <v>282</v>
      </c>
    </row>
    <row r="29" spans="1:15" s="94" customFormat="1" ht="18" customHeight="1">
      <c r="A29" s="96" t="s">
        <v>70</v>
      </c>
      <c r="B29" s="97" t="s">
        <v>71</v>
      </c>
      <c r="C29" s="98">
        <v>38411</v>
      </c>
      <c r="D29" s="99">
        <v>10</v>
      </c>
      <c r="E29" s="100">
        <v>46</v>
      </c>
      <c r="F29" s="100">
        <v>46</v>
      </c>
      <c r="G29" s="101">
        <f t="shared" si="6"/>
        <v>92</v>
      </c>
      <c r="H29" s="102">
        <f t="shared" si="7"/>
        <v>82</v>
      </c>
      <c r="I29" s="100">
        <v>41</v>
      </c>
      <c r="J29" s="100">
        <v>44</v>
      </c>
      <c r="K29" s="101">
        <f t="shared" si="8"/>
        <v>85</v>
      </c>
      <c r="L29" s="20">
        <f t="shared" si="9"/>
        <v>75</v>
      </c>
      <c r="M29" s="103">
        <f t="shared" si="10"/>
        <v>157</v>
      </c>
      <c r="N29" s="104">
        <f t="shared" si="11"/>
        <v>177</v>
      </c>
    </row>
    <row r="30" spans="1:15" s="94" customFormat="1" ht="18" customHeight="1">
      <c r="A30" s="96" t="s">
        <v>67</v>
      </c>
      <c r="B30" s="97" t="s">
        <v>53</v>
      </c>
      <c r="C30" s="98">
        <v>37921</v>
      </c>
      <c r="D30" s="99">
        <v>6</v>
      </c>
      <c r="E30" s="100">
        <v>47</v>
      </c>
      <c r="F30" s="100">
        <v>46</v>
      </c>
      <c r="G30" s="101">
        <f t="shared" si="6"/>
        <v>93</v>
      </c>
      <c r="H30" s="102">
        <f t="shared" si="7"/>
        <v>87</v>
      </c>
      <c r="I30" s="100">
        <v>48</v>
      </c>
      <c r="J30" s="100">
        <v>45</v>
      </c>
      <c r="K30" s="101">
        <f t="shared" si="8"/>
        <v>93</v>
      </c>
      <c r="L30" s="20">
        <f t="shared" si="9"/>
        <v>87</v>
      </c>
      <c r="M30" s="103">
        <f t="shared" si="10"/>
        <v>174</v>
      </c>
      <c r="N30" s="104">
        <f t="shared" si="11"/>
        <v>186</v>
      </c>
    </row>
    <row r="31" spans="1:15" s="94" customFormat="1" ht="18" customHeight="1" thickBot="1">
      <c r="A31" s="96" t="s">
        <v>72</v>
      </c>
      <c r="B31" s="97" t="s">
        <v>71</v>
      </c>
      <c r="C31" s="98">
        <v>38229</v>
      </c>
      <c r="D31" s="99">
        <v>20</v>
      </c>
      <c r="E31" s="100">
        <v>49</v>
      </c>
      <c r="F31" s="100">
        <v>47</v>
      </c>
      <c r="G31" s="101">
        <f t="shared" si="6"/>
        <v>96</v>
      </c>
      <c r="H31" s="102">
        <f t="shared" si="7"/>
        <v>76</v>
      </c>
      <c r="I31" s="100">
        <v>49</v>
      </c>
      <c r="J31" s="100">
        <v>49</v>
      </c>
      <c r="K31" s="101">
        <f t="shared" si="8"/>
        <v>98</v>
      </c>
      <c r="L31" s="20">
        <f t="shared" si="9"/>
        <v>78</v>
      </c>
      <c r="M31" s="103">
        <f t="shared" si="10"/>
        <v>154</v>
      </c>
      <c r="N31" s="104">
        <f t="shared" si="11"/>
        <v>194</v>
      </c>
    </row>
    <row r="32" spans="1:15" s="94" customFormat="1" ht="18" customHeight="1" thickBot="1">
      <c r="A32" s="220" t="s">
        <v>73</v>
      </c>
      <c r="B32" s="221" t="s">
        <v>50</v>
      </c>
      <c r="C32" s="222">
        <v>38642</v>
      </c>
      <c r="D32" s="223">
        <v>30</v>
      </c>
      <c r="E32" s="224">
        <v>53</v>
      </c>
      <c r="F32" s="224">
        <v>50</v>
      </c>
      <c r="G32" s="225">
        <f t="shared" si="6"/>
        <v>103</v>
      </c>
      <c r="H32" s="226">
        <f t="shared" si="7"/>
        <v>73</v>
      </c>
      <c r="I32" s="224">
        <v>51</v>
      </c>
      <c r="J32" s="224">
        <v>53</v>
      </c>
      <c r="K32" s="225">
        <f t="shared" si="8"/>
        <v>104</v>
      </c>
      <c r="L32" s="214">
        <f t="shared" si="9"/>
        <v>74</v>
      </c>
      <c r="M32" s="290">
        <f t="shared" si="10"/>
        <v>147</v>
      </c>
      <c r="N32" s="287">
        <f t="shared" si="11"/>
        <v>207</v>
      </c>
      <c r="O32" s="105" t="s">
        <v>19</v>
      </c>
    </row>
    <row r="33" spans="2:8">
      <c r="B33" s="1"/>
      <c r="C33" s="1"/>
      <c r="D33" s="1"/>
      <c r="E33" s="1"/>
      <c r="F33" s="1"/>
      <c r="G33" s="1"/>
      <c r="H33" s="1"/>
    </row>
    <row r="34" spans="2:8">
      <c r="B34" s="1"/>
      <c r="C34" s="1"/>
      <c r="D34" s="1"/>
      <c r="E34" s="1"/>
      <c r="F34" s="1"/>
      <c r="G34" s="1"/>
      <c r="H34" s="1"/>
    </row>
    <row r="35" spans="2:8">
      <c r="B35" s="1"/>
      <c r="C35" s="1"/>
      <c r="D35" s="1"/>
      <c r="E35" s="1"/>
      <c r="F35" s="1"/>
      <c r="G35" s="1"/>
      <c r="H35" s="1"/>
    </row>
    <row r="36" spans="2:8">
      <c r="B36" s="1"/>
      <c r="C36" s="1"/>
      <c r="D36" s="1"/>
      <c r="E36" s="1"/>
      <c r="F36" s="1"/>
      <c r="G36" s="1"/>
      <c r="H36" s="1"/>
    </row>
    <row r="37" spans="2:8">
      <c r="B37" s="1"/>
      <c r="C37" s="1"/>
      <c r="D37" s="1"/>
      <c r="E37" s="1"/>
      <c r="F37" s="1"/>
      <c r="G37" s="1"/>
      <c r="H37" s="1"/>
    </row>
    <row r="38" spans="2:8">
      <c r="B38" s="1"/>
      <c r="C38" s="1"/>
      <c r="D38" s="1"/>
      <c r="E38" s="1"/>
      <c r="F38" s="1"/>
      <c r="G38" s="1"/>
      <c r="H38" s="1"/>
    </row>
    <row r="39" spans="2:8">
      <c r="B39" s="1"/>
      <c r="C39" s="1"/>
      <c r="D39" s="1"/>
      <c r="E39" s="1"/>
      <c r="F39" s="1"/>
      <c r="G39" s="1"/>
      <c r="H39" s="1"/>
    </row>
    <row r="40" spans="2:8">
      <c r="B40" s="1"/>
      <c r="C40" s="1"/>
      <c r="D40" s="1"/>
      <c r="E40" s="1"/>
      <c r="F40" s="1"/>
      <c r="G40" s="1"/>
      <c r="H40" s="1"/>
    </row>
    <row r="41" spans="2:8">
      <c r="B41" s="1"/>
      <c r="C41" s="1"/>
      <c r="D41" s="1"/>
      <c r="E41" s="1"/>
      <c r="F41" s="1"/>
      <c r="G41" s="1"/>
      <c r="H41" s="1"/>
    </row>
    <row r="42" spans="2:8">
      <c r="B42" s="1"/>
      <c r="C42" s="1"/>
      <c r="D42" s="1"/>
      <c r="E42" s="1"/>
      <c r="F42" s="1"/>
      <c r="G42" s="1"/>
      <c r="H42" s="1"/>
    </row>
    <row r="43" spans="2:8">
      <c r="B43" s="1"/>
      <c r="C43" s="1"/>
      <c r="D43" s="1"/>
      <c r="E43" s="1"/>
      <c r="F43" s="1"/>
      <c r="G43" s="1"/>
      <c r="H43" s="1"/>
    </row>
    <row r="44" spans="2:8">
      <c r="B44" s="1"/>
      <c r="C44" s="1"/>
      <c r="D44" s="1"/>
      <c r="E44" s="1"/>
      <c r="F44" s="1"/>
      <c r="G44" s="1"/>
      <c r="H44" s="1"/>
    </row>
    <row r="45" spans="2:8">
      <c r="B45" s="1"/>
      <c r="C45" s="1"/>
      <c r="D45" s="1"/>
      <c r="E45" s="1"/>
      <c r="F45" s="1"/>
      <c r="G45" s="1"/>
      <c r="H45" s="1"/>
    </row>
    <row r="46" spans="2:8">
      <c r="B46" s="1"/>
      <c r="C46" s="1"/>
      <c r="D46" s="1"/>
      <c r="E46" s="1"/>
      <c r="F46" s="1"/>
      <c r="G46" s="1"/>
      <c r="H46" s="1"/>
    </row>
    <row r="47" spans="2:8">
      <c r="B47" s="1"/>
      <c r="C47" s="1"/>
      <c r="D47" s="1"/>
      <c r="E47" s="1"/>
      <c r="F47" s="1"/>
      <c r="G47" s="1"/>
      <c r="H47" s="1"/>
    </row>
    <row r="48" spans="2:8">
      <c r="B48" s="1"/>
      <c r="C48" s="1"/>
      <c r="D48" s="1"/>
      <c r="E48" s="1"/>
      <c r="F48" s="1"/>
      <c r="G48" s="1"/>
      <c r="H48" s="1"/>
    </row>
    <row r="49" spans="2:8">
      <c r="B49" s="1"/>
      <c r="C49" s="1"/>
      <c r="D49" s="1"/>
      <c r="E49" s="1"/>
      <c r="F49" s="1"/>
      <c r="G49" s="1"/>
      <c r="H49" s="1"/>
    </row>
    <row r="50" spans="2:8">
      <c r="B50" s="1"/>
      <c r="C50" s="1"/>
      <c r="D50" s="1"/>
      <c r="E50" s="1"/>
      <c r="F50" s="1"/>
      <c r="G50" s="1"/>
      <c r="H50" s="1"/>
    </row>
    <row r="51" spans="2:8">
      <c r="B51" s="1"/>
      <c r="C51" s="1"/>
      <c r="D51" s="1"/>
      <c r="E51" s="1"/>
      <c r="F51" s="1"/>
      <c r="G51" s="1"/>
      <c r="H51" s="1"/>
    </row>
    <row r="52" spans="2:8">
      <c r="B52" s="1"/>
      <c r="C52" s="1"/>
      <c r="D52" s="1"/>
      <c r="E52" s="1"/>
      <c r="F52" s="1"/>
      <c r="G52" s="1"/>
      <c r="H52" s="1"/>
    </row>
    <row r="53" spans="2:8">
      <c r="B53" s="1"/>
      <c r="C53" s="1"/>
    </row>
    <row r="54" spans="2:8">
      <c r="B54" s="1"/>
      <c r="C54" s="1"/>
    </row>
    <row r="55" spans="2:8">
      <c r="B55" s="1"/>
      <c r="C55" s="1"/>
    </row>
    <row r="56" spans="2:8">
      <c r="B56" s="1"/>
      <c r="C56" s="1"/>
    </row>
    <row r="57" spans="2:8">
      <c r="B57" s="1"/>
      <c r="C57" s="1"/>
    </row>
    <row r="58" spans="2:8">
      <c r="B58" s="1"/>
      <c r="C58" s="1"/>
    </row>
    <row r="59" spans="2:8">
      <c r="B59" s="1"/>
      <c r="C59" s="1"/>
    </row>
    <row r="60" spans="2:8">
      <c r="B60" s="1"/>
      <c r="C60" s="1"/>
    </row>
    <row r="61" spans="2:8">
      <c r="B61" s="1"/>
      <c r="C61" s="1"/>
    </row>
    <row r="62" spans="2:8">
      <c r="B62" s="1"/>
      <c r="C62" s="1"/>
    </row>
    <row r="63" spans="2:8">
      <c r="B63" s="1"/>
      <c r="C63" s="1"/>
    </row>
    <row r="64" spans="2:8">
      <c r="B64" s="1"/>
      <c r="C64" s="1"/>
    </row>
    <row r="65" spans="2:8">
      <c r="B65" s="1"/>
      <c r="C65" s="1"/>
    </row>
    <row r="66" spans="2:8">
      <c r="B66" s="1"/>
      <c r="C66" s="1"/>
    </row>
    <row r="67" spans="2:8">
      <c r="B67" s="1"/>
      <c r="C67" s="1"/>
      <c r="D67" s="1"/>
      <c r="E67" s="1"/>
      <c r="F67" s="1"/>
      <c r="G67" s="1"/>
      <c r="H67" s="1"/>
    </row>
    <row r="68" spans="2:8">
      <c r="B68" s="1"/>
      <c r="C68" s="1"/>
      <c r="D68" s="1"/>
      <c r="E68" s="1"/>
      <c r="F68" s="1"/>
      <c r="G68" s="1"/>
      <c r="H68" s="1"/>
    </row>
    <row r="69" spans="2:8">
      <c r="B69" s="1"/>
      <c r="C69" s="1"/>
      <c r="D69" s="1"/>
      <c r="E69" s="1"/>
      <c r="F69" s="1"/>
      <c r="G69" s="1"/>
      <c r="H69" s="1"/>
    </row>
    <row r="70" spans="2:8">
      <c r="B70" s="1"/>
      <c r="C70" s="1"/>
      <c r="D70" s="1"/>
      <c r="E70" s="1"/>
      <c r="F70" s="1"/>
      <c r="G70" s="1"/>
      <c r="H70" s="1"/>
    </row>
    <row r="71" spans="2:8">
      <c r="B71" s="1"/>
      <c r="C71" s="1"/>
      <c r="D71" s="1"/>
      <c r="E71" s="1"/>
      <c r="F71" s="1"/>
      <c r="G71" s="1"/>
      <c r="H71" s="1"/>
    </row>
    <row r="72" spans="2:8">
      <c r="B72" s="1"/>
      <c r="C72" s="1"/>
      <c r="D72" s="1"/>
      <c r="E72" s="1"/>
      <c r="F72" s="1"/>
      <c r="G72" s="1"/>
      <c r="H72" s="1"/>
    </row>
    <row r="73" spans="2:8">
      <c r="B73" s="1"/>
      <c r="C73" s="1"/>
      <c r="D73" s="1"/>
      <c r="E73" s="1"/>
      <c r="F73" s="1"/>
      <c r="G73" s="1"/>
      <c r="H73" s="1"/>
    </row>
    <row r="74" spans="2:8">
      <c r="B74" s="1"/>
      <c r="C74" s="1"/>
      <c r="D74" s="1"/>
      <c r="E74" s="1"/>
      <c r="F74" s="1"/>
      <c r="G74" s="1"/>
      <c r="H74" s="1"/>
    </row>
    <row r="75" spans="2:8">
      <c r="B75" s="1"/>
      <c r="C75" s="1"/>
      <c r="D75" s="1"/>
      <c r="E75" s="1"/>
      <c r="F75" s="1"/>
      <c r="G75" s="1"/>
      <c r="H75" s="1"/>
    </row>
    <row r="76" spans="2:8">
      <c r="B76" s="1"/>
      <c r="C76" s="1"/>
      <c r="D76" s="1"/>
      <c r="E76" s="1"/>
      <c r="F76" s="1"/>
      <c r="G76" s="1"/>
      <c r="H76" s="1"/>
    </row>
    <row r="77" spans="2:8">
      <c r="B77" s="1"/>
      <c r="C77" s="1"/>
      <c r="D77" s="1"/>
      <c r="E77" s="1"/>
      <c r="F77" s="1"/>
      <c r="G77" s="1"/>
      <c r="H77" s="1"/>
    </row>
    <row r="78" spans="2:8">
      <c r="B78" s="1"/>
      <c r="C78" s="1"/>
      <c r="D78" s="1"/>
      <c r="E78" s="1"/>
      <c r="F78" s="1"/>
      <c r="G78" s="1"/>
      <c r="H78" s="1"/>
    </row>
    <row r="79" spans="2:8">
      <c r="B79" s="1"/>
      <c r="C79" s="1"/>
      <c r="D79" s="1"/>
      <c r="E79" s="1"/>
      <c r="F79" s="1"/>
      <c r="G79" s="1"/>
      <c r="H79" s="1"/>
    </row>
    <row r="80" spans="2:8">
      <c r="B80" s="1"/>
      <c r="C80" s="1"/>
      <c r="D80" s="1"/>
      <c r="E80" s="1"/>
      <c r="F80" s="1"/>
      <c r="G80" s="1"/>
      <c r="H80" s="1"/>
    </row>
    <row r="81" spans="2:8">
      <c r="B81" s="1"/>
      <c r="C81" s="1"/>
      <c r="D81" s="1"/>
      <c r="E81" s="1"/>
      <c r="F81" s="1"/>
      <c r="G81" s="1"/>
      <c r="H81" s="1"/>
    </row>
    <row r="82" spans="2:8">
      <c r="B82" s="1"/>
      <c r="C82" s="1"/>
      <c r="D82" s="1"/>
      <c r="E82" s="1"/>
      <c r="F82" s="1"/>
      <c r="G82" s="1"/>
      <c r="H82" s="1"/>
    </row>
    <row r="83" spans="2:8">
      <c r="B83" s="1"/>
      <c r="C83" s="1"/>
      <c r="D83" s="1"/>
      <c r="E83" s="1"/>
      <c r="F83" s="1"/>
      <c r="G83" s="1"/>
      <c r="H83" s="1"/>
    </row>
    <row r="84" spans="2:8">
      <c r="B84" s="1"/>
      <c r="C84" s="1"/>
      <c r="D84" s="1"/>
      <c r="E84" s="1"/>
      <c r="F84" s="1"/>
      <c r="G84" s="1"/>
      <c r="H84" s="1"/>
    </row>
    <row r="85" spans="2:8">
      <c r="B85" s="1"/>
      <c r="C85" s="1"/>
      <c r="D85" s="1"/>
      <c r="E85" s="1"/>
      <c r="F85" s="1"/>
      <c r="G85" s="1"/>
      <c r="H85" s="1"/>
    </row>
    <row r="86" spans="2:8">
      <c r="B86" s="1"/>
      <c r="C86" s="1"/>
      <c r="D86" s="1"/>
      <c r="E86" s="1"/>
      <c r="F86" s="1"/>
      <c r="G86" s="1"/>
      <c r="H86" s="1"/>
    </row>
    <row r="87" spans="2:8">
      <c r="B87" s="1"/>
      <c r="C87" s="1"/>
      <c r="D87" s="1"/>
      <c r="E87" s="1"/>
      <c r="F87" s="1"/>
      <c r="G87" s="1"/>
      <c r="H87" s="1"/>
    </row>
    <row r="88" spans="2:8">
      <c r="B88" s="1"/>
      <c r="C88" s="1"/>
      <c r="D88" s="1"/>
      <c r="E88" s="1"/>
      <c r="F88" s="1"/>
      <c r="G88" s="1"/>
      <c r="H88" s="1"/>
    </row>
    <row r="89" spans="2:8">
      <c r="B89" s="1"/>
      <c r="C89" s="1"/>
      <c r="D89" s="1"/>
      <c r="E89" s="1"/>
      <c r="F89" s="1"/>
      <c r="G89" s="1"/>
      <c r="H89" s="1"/>
    </row>
    <row r="90" spans="2:8">
      <c r="B90" s="1"/>
      <c r="C90" s="1"/>
      <c r="D90" s="1"/>
      <c r="E90" s="1"/>
      <c r="F90" s="1"/>
      <c r="G90" s="1"/>
      <c r="H90" s="1"/>
    </row>
    <row r="91" spans="2:8">
      <c r="B91" s="1"/>
      <c r="C91" s="1"/>
      <c r="D91" s="1"/>
      <c r="E91" s="1"/>
      <c r="F91" s="1"/>
      <c r="G91" s="1"/>
      <c r="H91" s="1"/>
    </row>
    <row r="92" spans="2:8">
      <c r="B92" s="1"/>
      <c r="C92" s="1"/>
      <c r="D92" s="1"/>
      <c r="E92" s="1"/>
      <c r="F92" s="1"/>
      <c r="G92" s="1"/>
      <c r="H92" s="1"/>
    </row>
    <row r="93" spans="2:8">
      <c r="B93" s="1"/>
      <c r="C93" s="1"/>
      <c r="D93" s="1"/>
      <c r="E93" s="1"/>
      <c r="F93" s="1"/>
      <c r="G93" s="1"/>
      <c r="H93" s="1"/>
    </row>
    <row r="94" spans="2:8">
      <c r="B94" s="1"/>
      <c r="C94" s="1"/>
      <c r="D94" s="1"/>
      <c r="E94" s="1"/>
      <c r="F94" s="1"/>
      <c r="G94" s="1"/>
      <c r="H94" s="1"/>
    </row>
    <row r="95" spans="2:8">
      <c r="B95" s="1"/>
      <c r="C95" s="1"/>
      <c r="D95" s="1"/>
      <c r="E95" s="1"/>
      <c r="F95" s="1"/>
      <c r="G95" s="1"/>
      <c r="H95" s="1"/>
    </row>
    <row r="96" spans="2:8">
      <c r="B96" s="1"/>
      <c r="C96" s="1"/>
      <c r="D96" s="1"/>
      <c r="E96" s="1"/>
      <c r="F96" s="1"/>
      <c r="G96" s="1"/>
      <c r="H96" s="1"/>
    </row>
    <row r="97" spans="2:8">
      <c r="B97" s="1"/>
      <c r="C97" s="1"/>
      <c r="D97" s="1"/>
      <c r="E97" s="1"/>
      <c r="F97" s="1"/>
      <c r="G97" s="1"/>
      <c r="H97" s="1"/>
    </row>
    <row r="98" spans="2:8">
      <c r="B98" s="1"/>
      <c r="C98" s="1"/>
      <c r="D98" s="1"/>
      <c r="E98" s="1"/>
      <c r="F98" s="1"/>
      <c r="G98" s="1"/>
      <c r="H98" s="1"/>
    </row>
    <row r="99" spans="2:8">
      <c r="B99" s="1"/>
      <c r="C99" s="1"/>
      <c r="D99" s="1"/>
      <c r="E99" s="1"/>
      <c r="F99" s="1"/>
      <c r="G99" s="1"/>
      <c r="H99" s="1"/>
    </row>
    <row r="100" spans="2:8">
      <c r="B100" s="1"/>
      <c r="C100" s="1"/>
      <c r="D100" s="1"/>
      <c r="E100" s="1"/>
      <c r="F100" s="1"/>
      <c r="G100" s="1"/>
      <c r="H100" s="1"/>
    </row>
    <row r="101" spans="2:8">
      <c r="B101" s="1"/>
      <c r="C101" s="1"/>
      <c r="D101" s="1"/>
      <c r="E101" s="1"/>
      <c r="F101" s="1"/>
      <c r="G101" s="1"/>
      <c r="H101" s="1"/>
    </row>
    <row r="102" spans="2:8">
      <c r="B102" s="1"/>
      <c r="C102" s="1"/>
      <c r="D102" s="1"/>
      <c r="E102" s="1"/>
      <c r="F102" s="1"/>
      <c r="G102" s="1"/>
      <c r="H102" s="1"/>
    </row>
    <row r="103" spans="2:8">
      <c r="B103" s="1"/>
      <c r="C103" s="1"/>
      <c r="D103" s="1"/>
      <c r="E103" s="1"/>
      <c r="F103" s="1"/>
      <c r="G103" s="1"/>
      <c r="H103" s="1"/>
    </row>
    <row r="104" spans="2:8">
      <c r="B104" s="1"/>
      <c r="C104" s="1"/>
      <c r="D104" s="1"/>
      <c r="E104" s="1"/>
      <c r="F104" s="1"/>
      <c r="G104" s="1"/>
      <c r="H104" s="1"/>
    </row>
    <row r="105" spans="2:8">
      <c r="B105" s="1"/>
      <c r="C105" s="1"/>
      <c r="D105" s="1"/>
      <c r="E105" s="1"/>
      <c r="F105" s="1"/>
      <c r="G105" s="1"/>
      <c r="H105" s="1"/>
    </row>
    <row r="106" spans="2:8">
      <c r="B106" s="1"/>
      <c r="C106" s="1"/>
      <c r="D106" s="1"/>
      <c r="E106" s="1"/>
      <c r="F106" s="1"/>
      <c r="G106" s="1"/>
      <c r="H106" s="1"/>
    </row>
    <row r="107" spans="2:8">
      <c r="B107" s="1"/>
      <c r="C107" s="1"/>
      <c r="D107" s="1"/>
      <c r="E107" s="1"/>
      <c r="F107" s="1"/>
      <c r="G107" s="1"/>
      <c r="H107" s="1"/>
    </row>
    <row r="108" spans="2:8">
      <c r="B108" s="1"/>
      <c r="C108" s="1"/>
      <c r="D108" s="1"/>
      <c r="E108" s="1"/>
      <c r="F108" s="1"/>
      <c r="G108" s="1"/>
      <c r="H108" s="1"/>
    </row>
    <row r="109" spans="2:8">
      <c r="B109" s="1"/>
      <c r="C109" s="1"/>
      <c r="D109" s="1"/>
      <c r="E109" s="1"/>
      <c r="F109" s="1"/>
      <c r="G109" s="1"/>
      <c r="H109" s="1"/>
    </row>
    <row r="110" spans="2:8">
      <c r="B110" s="1"/>
      <c r="C110" s="1"/>
      <c r="D110" s="1"/>
      <c r="E110" s="1"/>
      <c r="F110" s="1"/>
      <c r="G110" s="1"/>
      <c r="H110" s="1"/>
    </row>
    <row r="111" spans="2:8">
      <c r="B111" s="1"/>
      <c r="C111" s="1"/>
      <c r="D111" s="1"/>
      <c r="E111" s="1"/>
      <c r="F111" s="1"/>
      <c r="G111" s="1"/>
      <c r="H111" s="1"/>
    </row>
    <row r="112" spans="2:8">
      <c r="B112" s="1"/>
      <c r="C112" s="1"/>
      <c r="D112" s="1"/>
      <c r="E112" s="1"/>
      <c r="F112" s="1"/>
      <c r="G112" s="1"/>
      <c r="H112" s="1"/>
    </row>
    <row r="113" spans="2:8">
      <c r="B113" s="1"/>
      <c r="C113" s="1"/>
      <c r="D113" s="1"/>
      <c r="E113" s="1"/>
      <c r="F113" s="1"/>
      <c r="G113" s="1"/>
      <c r="H113" s="1"/>
    </row>
    <row r="114" spans="2:8">
      <c r="B114" s="1"/>
      <c r="C114" s="1"/>
      <c r="D114" s="1"/>
      <c r="E114" s="1"/>
      <c r="F114" s="1"/>
      <c r="G114" s="1"/>
      <c r="H114" s="1"/>
    </row>
    <row r="115" spans="2:8">
      <c r="B115" s="1"/>
      <c r="C115" s="1"/>
      <c r="D115" s="1"/>
      <c r="E115" s="1"/>
      <c r="F115" s="1"/>
      <c r="G115" s="1"/>
      <c r="H115" s="1"/>
    </row>
    <row r="116" spans="2:8">
      <c r="B116" s="1"/>
      <c r="C116" s="1"/>
      <c r="D116" s="1"/>
      <c r="E116" s="1"/>
      <c r="F116" s="1"/>
      <c r="G116" s="1"/>
      <c r="H116" s="1"/>
    </row>
    <row r="117" spans="2:8">
      <c r="B117" s="1"/>
      <c r="C117" s="1"/>
      <c r="D117" s="1"/>
      <c r="E117" s="1"/>
      <c r="F117" s="1"/>
      <c r="G117" s="1"/>
      <c r="H117" s="1"/>
    </row>
    <row r="118" spans="2:8">
      <c r="B118" s="1"/>
      <c r="C118" s="1"/>
      <c r="D118" s="1"/>
      <c r="E118" s="1"/>
      <c r="F118" s="1"/>
      <c r="G118" s="1"/>
      <c r="H118" s="1"/>
    </row>
    <row r="119" spans="2:8">
      <c r="B119" s="1"/>
      <c r="C119" s="1"/>
      <c r="D119" s="1"/>
      <c r="E119" s="1"/>
      <c r="F119" s="1"/>
      <c r="G119" s="1"/>
      <c r="H119" s="1"/>
    </row>
    <row r="120" spans="2:8">
      <c r="B120" s="1"/>
      <c r="C120" s="1"/>
      <c r="D120" s="1"/>
      <c r="E120" s="1"/>
      <c r="F120" s="1"/>
      <c r="G120" s="1"/>
      <c r="H120" s="1"/>
    </row>
    <row r="121" spans="2:8">
      <c r="B121" s="1"/>
      <c r="C121" s="1"/>
      <c r="D121" s="1"/>
      <c r="E121" s="1"/>
      <c r="F121" s="1"/>
      <c r="G121" s="1"/>
      <c r="H121" s="1"/>
    </row>
    <row r="122" spans="2:8">
      <c r="B122" s="1"/>
      <c r="C122" s="1"/>
      <c r="D122" s="1"/>
      <c r="E122" s="1"/>
      <c r="F122" s="1"/>
      <c r="G122" s="1"/>
      <c r="H122" s="1"/>
    </row>
    <row r="123" spans="2:8">
      <c r="B123" s="1"/>
      <c r="C123" s="1"/>
      <c r="D123" s="1"/>
      <c r="E123" s="1"/>
      <c r="F123" s="1"/>
      <c r="G123" s="1"/>
      <c r="H123" s="1"/>
    </row>
    <row r="124" spans="2:8">
      <c r="B124" s="1"/>
      <c r="C124" s="1"/>
      <c r="D124" s="1"/>
      <c r="E124" s="1"/>
      <c r="F124" s="1"/>
      <c r="G124" s="1"/>
      <c r="H124" s="1"/>
    </row>
    <row r="125" spans="2:8">
      <c r="B125" s="1"/>
      <c r="C125" s="1"/>
      <c r="D125" s="1"/>
      <c r="E125" s="1"/>
      <c r="F125" s="1"/>
      <c r="G125" s="1"/>
      <c r="H125" s="1"/>
    </row>
    <row r="126" spans="2:8">
      <c r="B126" s="1"/>
      <c r="C126" s="1"/>
      <c r="D126" s="1"/>
      <c r="E126" s="1"/>
      <c r="F126" s="1"/>
      <c r="G126" s="1"/>
      <c r="H126" s="1"/>
    </row>
    <row r="127" spans="2:8">
      <c r="B127" s="1"/>
      <c r="C127" s="1"/>
      <c r="D127" s="1"/>
      <c r="E127" s="1"/>
      <c r="F127" s="1"/>
      <c r="G127" s="1"/>
      <c r="H127" s="1"/>
    </row>
    <row r="128" spans="2:8">
      <c r="B128" s="1"/>
      <c r="C128" s="1"/>
      <c r="D128" s="1"/>
      <c r="E128" s="1"/>
      <c r="F128" s="1"/>
      <c r="G128" s="1"/>
      <c r="H128" s="1"/>
    </row>
    <row r="129" spans="2:8">
      <c r="B129" s="1"/>
      <c r="C129" s="1"/>
      <c r="D129" s="1"/>
      <c r="E129" s="1"/>
      <c r="F129" s="1"/>
      <c r="G129" s="1"/>
      <c r="H129" s="1"/>
    </row>
    <row r="130" spans="2:8">
      <c r="B130" s="1"/>
      <c r="C130" s="1"/>
      <c r="D130" s="1"/>
      <c r="E130" s="1"/>
      <c r="F130" s="1"/>
      <c r="G130" s="1"/>
      <c r="H130" s="1"/>
    </row>
    <row r="131" spans="2:8">
      <c r="B131" s="1"/>
      <c r="C131" s="1"/>
      <c r="D131" s="1"/>
      <c r="E131" s="1"/>
      <c r="F131" s="1"/>
      <c r="G131" s="1"/>
      <c r="H131" s="1"/>
    </row>
    <row r="132" spans="2:8">
      <c r="B132" s="1"/>
      <c r="C132" s="1"/>
      <c r="D132" s="1"/>
      <c r="E132" s="1"/>
      <c r="F132" s="1"/>
      <c r="G132" s="1"/>
      <c r="H132" s="1"/>
    </row>
    <row r="133" spans="2:8">
      <c r="B133" s="1"/>
      <c r="C133" s="1"/>
      <c r="D133" s="1"/>
      <c r="E133" s="1"/>
      <c r="F133" s="1"/>
      <c r="G133" s="1"/>
      <c r="H133" s="1"/>
    </row>
  </sheetData>
  <sortState ref="A25:N32">
    <sortCondition ref="N25:N32"/>
    <sortCondition ref="K25:K32"/>
    <sortCondition ref="G25:G32"/>
  </sortState>
  <mergeCells count="8">
    <mergeCell ref="A23:N23"/>
    <mergeCell ref="A7:N7"/>
    <mergeCell ref="A1:N1"/>
    <mergeCell ref="A2:N2"/>
    <mergeCell ref="A3:N3"/>
    <mergeCell ref="A4:N4"/>
    <mergeCell ref="A5:N5"/>
    <mergeCell ref="A6:N6"/>
  </mergeCells>
  <phoneticPr fontId="12" type="noConversion"/>
  <printOptions horizontalCentered="1" verticalCentered="1"/>
  <pageMargins left="0" right="0" top="0" bottom="0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144"/>
  <sheetViews>
    <sheetView workbookViewId="0">
      <selection sqref="A1:H1"/>
    </sheetView>
  </sheetViews>
  <sheetFormatPr baseColWidth="10" defaultRowHeight="18"/>
  <cols>
    <col min="1" max="1" width="6" style="202" customWidth="1"/>
    <col min="2" max="2" width="3.42578125" style="170" customWidth="1"/>
    <col min="3" max="3" width="23.7109375" style="170" customWidth="1"/>
    <col min="4" max="4" width="4" style="170" bestFit="1" customWidth="1"/>
    <col min="5" max="5" width="23.7109375" style="170" customWidth="1"/>
    <col min="6" max="6" width="4" style="170" customWidth="1"/>
    <col min="7" max="7" width="23.7109375" style="170" customWidth="1"/>
    <col min="8" max="8" width="4" style="170" customWidth="1"/>
    <col min="9" max="9" width="2" style="204" customWidth="1"/>
    <col min="10" max="10" width="4" style="114" customWidth="1"/>
    <col min="11" max="14" width="11.42578125" style="170" hidden="1" customWidth="1"/>
    <col min="15" max="15" width="11.42578125" style="170" customWidth="1"/>
    <col min="16" max="16384" width="11.42578125" style="170"/>
  </cols>
  <sheetData>
    <row r="1" spans="1:17" s="109" customFormat="1" ht="30.75">
      <c r="A1" s="326" t="s">
        <v>18</v>
      </c>
      <c r="B1" s="326"/>
      <c r="C1" s="326"/>
      <c r="D1" s="326"/>
      <c r="E1" s="326"/>
      <c r="F1" s="326"/>
      <c r="G1" s="326"/>
      <c r="H1" s="326"/>
    </row>
    <row r="2" spans="1:17" s="1" customFormat="1" ht="20.25" thickBot="1">
      <c r="A2" s="327" t="s">
        <v>28</v>
      </c>
      <c r="B2" s="327"/>
      <c r="C2" s="327"/>
      <c r="D2" s="327"/>
      <c r="E2" s="327"/>
      <c r="F2" s="327"/>
      <c r="G2" s="327"/>
      <c r="H2" s="327"/>
    </row>
    <row r="3" spans="1:17" s="68" customFormat="1" ht="16.5" thickBot="1">
      <c r="A3" s="328" t="s">
        <v>7</v>
      </c>
      <c r="B3" s="329"/>
      <c r="C3" s="329"/>
      <c r="D3" s="329"/>
      <c r="E3" s="329"/>
      <c r="F3" s="329"/>
      <c r="G3" s="329"/>
      <c r="H3" s="330"/>
    </row>
    <row r="4" spans="1:17" s="68" customFormat="1" ht="15">
      <c r="A4" s="110"/>
    </row>
    <row r="5" spans="1:17" s="68" customFormat="1" ht="18.75" thickBot="1">
      <c r="A5" s="331" t="s">
        <v>266</v>
      </c>
      <c r="B5" s="331"/>
      <c r="C5" s="331"/>
      <c r="D5" s="331"/>
      <c r="E5" s="331"/>
      <c r="F5" s="331"/>
      <c r="G5" s="331"/>
      <c r="H5" s="331"/>
    </row>
    <row r="6" spans="1:17" customFormat="1" ht="16.5" thickBot="1">
      <c r="A6" s="332" t="s">
        <v>267</v>
      </c>
      <c r="B6" s="333"/>
      <c r="C6" s="333"/>
      <c r="D6" s="333"/>
      <c r="E6" s="333"/>
      <c r="F6" s="333"/>
      <c r="G6" s="333"/>
      <c r="H6" s="334"/>
      <c r="I6" s="111"/>
      <c r="J6" s="111"/>
    </row>
    <row r="7" spans="1:17" s="114" customFormat="1" ht="13.5" thickBot="1">
      <c r="A7" s="112"/>
      <c r="B7" s="113"/>
      <c r="C7" s="113"/>
      <c r="D7" s="113"/>
      <c r="E7" s="113"/>
      <c r="F7" s="113"/>
      <c r="G7" s="113"/>
      <c r="H7" s="113"/>
    </row>
    <row r="8" spans="1:17" s="111" customFormat="1" ht="13.5" thickBot="1">
      <c r="A8" s="323" t="s">
        <v>228</v>
      </c>
      <c r="B8" s="324"/>
      <c r="C8" s="324"/>
      <c r="D8" s="324"/>
      <c r="E8" s="324"/>
      <c r="F8" s="324"/>
      <c r="G8" s="324"/>
      <c r="H8" s="325"/>
    </row>
    <row r="9" spans="1:17" s="111" customFormat="1" ht="13.5" thickBot="1">
      <c r="A9" s="335" t="s">
        <v>229</v>
      </c>
      <c r="B9" s="336"/>
      <c r="C9" s="336"/>
      <c r="D9" s="336"/>
      <c r="E9" s="336"/>
      <c r="F9" s="336"/>
      <c r="G9" s="336"/>
      <c r="H9" s="337"/>
    </row>
    <row r="10" spans="1:17" s="111" customFormat="1" ht="12.75">
      <c r="A10" s="115">
        <v>0.375</v>
      </c>
      <c r="B10" s="116"/>
      <c r="C10" s="138" t="s">
        <v>103</v>
      </c>
      <c r="D10" s="230" t="s">
        <v>208</v>
      </c>
      <c r="E10" s="138" t="s">
        <v>102</v>
      </c>
      <c r="F10" s="230" t="s">
        <v>208</v>
      </c>
      <c r="G10" s="231"/>
      <c r="H10" s="232"/>
      <c r="I10" s="121">
        <f t="shared" ref="I10:I40" si="0">COUNTA(C10,E10,G10)</f>
        <v>2</v>
      </c>
    </row>
    <row r="11" spans="1:17" s="114" customFormat="1" ht="12.75">
      <c r="A11" s="115">
        <v>0.38125000000000003</v>
      </c>
      <c r="B11" s="123"/>
      <c r="C11" s="233" t="s">
        <v>114</v>
      </c>
      <c r="D11" s="234">
        <v>113</v>
      </c>
      <c r="E11" s="233" t="s">
        <v>117</v>
      </c>
      <c r="F11" s="234">
        <v>110</v>
      </c>
      <c r="G11" s="143"/>
      <c r="H11" s="145"/>
      <c r="I11" s="121">
        <f t="shared" si="0"/>
        <v>2</v>
      </c>
      <c r="Q11" s="122"/>
    </row>
    <row r="12" spans="1:17" s="114" customFormat="1" ht="12.75">
      <c r="A12" s="115">
        <v>0.38750000000000001</v>
      </c>
      <c r="B12" s="123"/>
      <c r="C12" s="143" t="s">
        <v>113</v>
      </c>
      <c r="D12" s="234">
        <v>109</v>
      </c>
      <c r="E12" s="143" t="s">
        <v>116</v>
      </c>
      <c r="F12" s="234">
        <v>102</v>
      </c>
      <c r="G12" s="233" t="s">
        <v>118</v>
      </c>
      <c r="H12" s="235">
        <v>101</v>
      </c>
      <c r="I12" s="121">
        <f t="shared" si="0"/>
        <v>3</v>
      </c>
      <c r="Q12" s="122"/>
    </row>
    <row r="13" spans="1:17" s="114" customFormat="1" ht="12.75">
      <c r="A13" s="115">
        <v>0.39374999999999999</v>
      </c>
      <c r="B13" s="123"/>
      <c r="C13" s="233" t="s">
        <v>109</v>
      </c>
      <c r="D13" s="234">
        <v>98</v>
      </c>
      <c r="E13" s="143" t="s">
        <v>110</v>
      </c>
      <c r="F13" s="234">
        <v>97</v>
      </c>
      <c r="G13" s="233" t="s">
        <v>108</v>
      </c>
      <c r="H13" s="235">
        <v>97</v>
      </c>
      <c r="I13" s="121">
        <f t="shared" si="0"/>
        <v>3</v>
      </c>
      <c r="Q13" s="122"/>
    </row>
    <row r="14" spans="1:17" s="114" customFormat="1" ht="12.75">
      <c r="A14" s="115">
        <v>0.4</v>
      </c>
      <c r="B14" s="123"/>
      <c r="C14" s="233" t="s">
        <v>104</v>
      </c>
      <c r="D14" s="234">
        <v>96</v>
      </c>
      <c r="E14" s="233" t="s">
        <v>100</v>
      </c>
      <c r="F14" s="234">
        <v>95</v>
      </c>
      <c r="G14" s="233" t="s">
        <v>111</v>
      </c>
      <c r="H14" s="235">
        <v>95</v>
      </c>
      <c r="I14" s="121">
        <f t="shared" si="0"/>
        <v>3</v>
      </c>
      <c r="Q14" s="122"/>
    </row>
    <row r="15" spans="1:17" s="114" customFormat="1" ht="12.75">
      <c r="A15" s="115">
        <v>0.40625</v>
      </c>
      <c r="B15" s="123"/>
      <c r="C15" s="233" t="s">
        <v>115</v>
      </c>
      <c r="D15" s="234">
        <v>93</v>
      </c>
      <c r="E15" s="143" t="s">
        <v>112</v>
      </c>
      <c r="F15" s="234">
        <v>92</v>
      </c>
      <c r="G15" s="233" t="s">
        <v>107</v>
      </c>
      <c r="H15" s="235">
        <v>91</v>
      </c>
      <c r="I15" s="121">
        <f t="shared" si="0"/>
        <v>3</v>
      </c>
    </row>
    <row r="16" spans="1:17" s="114" customFormat="1" ht="12.75">
      <c r="A16" s="115">
        <v>0.41249999999999998</v>
      </c>
      <c r="B16" s="123"/>
      <c r="C16" s="233" t="s">
        <v>106</v>
      </c>
      <c r="D16" s="234">
        <v>87</v>
      </c>
      <c r="E16" s="233" t="s">
        <v>105</v>
      </c>
      <c r="F16" s="234">
        <v>87</v>
      </c>
      <c r="G16" s="143" t="s">
        <v>97</v>
      </c>
      <c r="H16" s="235">
        <v>84</v>
      </c>
      <c r="I16" s="121">
        <f t="shared" si="0"/>
        <v>3</v>
      </c>
      <c r="Q16" s="122"/>
    </row>
    <row r="17" spans="1:17" s="114" customFormat="1" ht="12.75">
      <c r="A17" s="115">
        <v>0.41875000000000001</v>
      </c>
      <c r="B17" s="123"/>
      <c r="C17" s="143" t="s">
        <v>94</v>
      </c>
      <c r="D17" s="234">
        <v>81</v>
      </c>
      <c r="E17" s="143" t="s">
        <v>101</v>
      </c>
      <c r="F17" s="234">
        <v>80</v>
      </c>
      <c r="G17" s="143" t="s">
        <v>92</v>
      </c>
      <c r="H17" s="235">
        <v>79</v>
      </c>
      <c r="I17" s="121">
        <f t="shared" si="0"/>
        <v>3</v>
      </c>
      <c r="Q17" s="122"/>
    </row>
    <row r="18" spans="1:17" s="114" customFormat="1" ht="12.75">
      <c r="A18" s="115">
        <v>0.42499999999999999</v>
      </c>
      <c r="B18" s="123"/>
      <c r="C18" s="143" t="s">
        <v>96</v>
      </c>
      <c r="D18" s="234">
        <v>78</v>
      </c>
      <c r="E18" s="143" t="s">
        <v>95</v>
      </c>
      <c r="F18" s="234">
        <v>78</v>
      </c>
      <c r="G18" s="143" t="s">
        <v>91</v>
      </c>
      <c r="H18" s="235">
        <v>78</v>
      </c>
      <c r="I18" s="121">
        <f t="shared" si="0"/>
        <v>3</v>
      </c>
      <c r="O18" s="122"/>
      <c r="Q18" s="122"/>
    </row>
    <row r="19" spans="1:17" s="114" customFormat="1" ht="13.5" thickBot="1">
      <c r="A19" s="115">
        <v>0.43125000000000002</v>
      </c>
      <c r="B19" s="132"/>
      <c r="C19" s="146" t="s">
        <v>93</v>
      </c>
      <c r="D19" s="236">
        <v>78</v>
      </c>
      <c r="E19" s="146" t="s">
        <v>98</v>
      </c>
      <c r="F19" s="236">
        <v>77</v>
      </c>
      <c r="G19" s="146" t="s">
        <v>90</v>
      </c>
      <c r="H19" s="237">
        <v>73</v>
      </c>
      <c r="I19" s="121">
        <f t="shared" si="0"/>
        <v>3</v>
      </c>
      <c r="J19" s="136">
        <f>SUM(I10:I19)</f>
        <v>28</v>
      </c>
      <c r="O19" s="122"/>
      <c r="Q19" s="122"/>
    </row>
    <row r="20" spans="1:17" s="114" customFormat="1" ht="13.5" thickBot="1">
      <c r="A20" s="356" t="s">
        <v>230</v>
      </c>
      <c r="B20" s="340"/>
      <c r="C20" s="340"/>
      <c r="D20" s="340"/>
      <c r="E20" s="340"/>
      <c r="F20" s="340"/>
      <c r="G20" s="340"/>
      <c r="H20" s="341"/>
      <c r="I20" s="137">
        <f t="shared" si="0"/>
        <v>0</v>
      </c>
      <c r="O20" s="122"/>
      <c r="Q20" s="122"/>
    </row>
    <row r="21" spans="1:17" s="114" customFormat="1" ht="12.75">
      <c r="A21" s="197">
        <v>0.4375</v>
      </c>
      <c r="B21" s="238"/>
      <c r="C21" s="143" t="s">
        <v>89</v>
      </c>
      <c r="D21" s="234" t="s">
        <v>208</v>
      </c>
      <c r="E21" s="143" t="s">
        <v>88</v>
      </c>
      <c r="F21" s="234">
        <v>96</v>
      </c>
      <c r="G21" s="143"/>
      <c r="H21" s="235"/>
      <c r="I21" s="121">
        <f t="shared" si="0"/>
        <v>2</v>
      </c>
      <c r="O21" s="122"/>
      <c r="Q21" s="122"/>
    </row>
    <row r="22" spans="1:17" s="114" customFormat="1" ht="12.75">
      <c r="A22" s="149">
        <v>0.44374999999999998</v>
      </c>
      <c r="B22" s="238"/>
      <c r="C22" s="143" t="s">
        <v>81</v>
      </c>
      <c r="D22" s="234">
        <v>88</v>
      </c>
      <c r="E22" s="143" t="s">
        <v>87</v>
      </c>
      <c r="F22" s="234">
        <v>87</v>
      </c>
      <c r="G22" s="143"/>
      <c r="H22" s="235"/>
      <c r="I22" s="121">
        <f t="shared" si="0"/>
        <v>2</v>
      </c>
      <c r="O22" s="122"/>
      <c r="Q22" s="122"/>
    </row>
    <row r="23" spans="1:17" s="114" customFormat="1" ht="12.75">
      <c r="A23" s="149">
        <v>0.45</v>
      </c>
      <c r="B23" s="238"/>
      <c r="C23" s="143" t="s">
        <v>80</v>
      </c>
      <c r="D23" s="234">
        <v>84</v>
      </c>
      <c r="E23" s="143" t="s">
        <v>84</v>
      </c>
      <c r="F23" s="234">
        <v>80</v>
      </c>
      <c r="G23" s="143" t="s">
        <v>86</v>
      </c>
      <c r="H23" s="235">
        <v>79</v>
      </c>
      <c r="I23" s="121">
        <f t="shared" si="0"/>
        <v>3</v>
      </c>
      <c r="O23" s="122"/>
      <c r="Q23" s="122"/>
    </row>
    <row r="24" spans="1:17" s="114" customFormat="1" ht="12.75">
      <c r="A24" s="149">
        <v>0.45624999999999999</v>
      </c>
      <c r="B24" s="238"/>
      <c r="C24" s="143" t="s">
        <v>79</v>
      </c>
      <c r="D24" s="234">
        <v>77</v>
      </c>
      <c r="E24" s="143" t="s">
        <v>78</v>
      </c>
      <c r="F24" s="234">
        <v>76</v>
      </c>
      <c r="G24" s="143" t="s">
        <v>74</v>
      </c>
      <c r="H24" s="235">
        <v>75</v>
      </c>
      <c r="I24" s="121">
        <f t="shared" si="0"/>
        <v>3</v>
      </c>
      <c r="O24" s="122"/>
      <c r="Q24" s="122"/>
    </row>
    <row r="25" spans="1:17" s="114" customFormat="1" ht="13.5" thickBot="1">
      <c r="A25" s="164">
        <v>0.46250000000000002</v>
      </c>
      <c r="B25" s="238"/>
      <c r="C25" s="143" t="s">
        <v>76</v>
      </c>
      <c r="D25" s="234">
        <v>73</v>
      </c>
      <c r="E25" s="143" t="s">
        <v>77</v>
      </c>
      <c r="F25" s="234">
        <v>72</v>
      </c>
      <c r="G25" s="143" t="s">
        <v>85</v>
      </c>
      <c r="H25" s="235">
        <v>72</v>
      </c>
      <c r="I25" s="121">
        <f t="shared" si="0"/>
        <v>3</v>
      </c>
      <c r="J25" s="136">
        <f>SUM(I21:I25)</f>
        <v>13</v>
      </c>
      <c r="O25" s="122"/>
      <c r="Q25" s="122"/>
    </row>
    <row r="26" spans="1:17" s="114" customFormat="1" ht="13.5" thickBot="1">
      <c r="A26" s="357" t="s">
        <v>233</v>
      </c>
      <c r="B26" s="340"/>
      <c r="C26" s="340"/>
      <c r="D26" s="340"/>
      <c r="E26" s="340"/>
      <c r="F26" s="340"/>
      <c r="G26" s="340"/>
      <c r="H26" s="341"/>
      <c r="I26" s="137">
        <f t="shared" si="0"/>
        <v>0</v>
      </c>
      <c r="O26" s="122"/>
      <c r="Q26" s="122"/>
    </row>
    <row r="27" spans="1:17" s="114" customFormat="1" ht="12.75">
      <c r="A27" s="149">
        <v>0.46875</v>
      </c>
      <c r="B27" s="123"/>
      <c r="C27" s="143" t="s">
        <v>63</v>
      </c>
      <c r="D27" s="234">
        <v>102</v>
      </c>
      <c r="E27" s="143" t="s">
        <v>62</v>
      </c>
      <c r="F27" s="234">
        <v>90</v>
      </c>
      <c r="G27" s="143"/>
      <c r="H27" s="235"/>
      <c r="I27" s="121">
        <f t="shared" si="0"/>
        <v>2</v>
      </c>
      <c r="L27" s="143" t="s">
        <v>234</v>
      </c>
      <c r="M27" s="143">
        <f>J19</f>
        <v>28</v>
      </c>
      <c r="Q27" s="122"/>
    </row>
    <row r="28" spans="1:17" s="114" customFormat="1" ht="12.75">
      <c r="A28" s="149">
        <v>0.47500000000000098</v>
      </c>
      <c r="B28" s="123"/>
      <c r="C28" s="143" t="s">
        <v>51</v>
      </c>
      <c r="D28" s="234">
        <v>82</v>
      </c>
      <c r="E28" s="143" t="s">
        <v>56</v>
      </c>
      <c r="F28" s="234">
        <v>82</v>
      </c>
      <c r="G28" s="143" t="s">
        <v>61</v>
      </c>
      <c r="H28" s="235">
        <v>82</v>
      </c>
      <c r="I28" s="121">
        <f t="shared" si="0"/>
        <v>3</v>
      </c>
      <c r="L28" s="143" t="s">
        <v>236</v>
      </c>
      <c r="M28" s="143">
        <f>J31</f>
        <v>14</v>
      </c>
      <c r="Q28" s="122"/>
    </row>
    <row r="29" spans="1:17" s="114" customFormat="1" ht="12.75">
      <c r="A29" s="149">
        <v>0.48125000000000101</v>
      </c>
      <c r="B29" s="123"/>
      <c r="C29" s="143" t="s">
        <v>58</v>
      </c>
      <c r="D29" s="234">
        <v>79</v>
      </c>
      <c r="E29" s="143" t="s">
        <v>59</v>
      </c>
      <c r="F29" s="234">
        <v>78</v>
      </c>
      <c r="G29" s="143" t="s">
        <v>49</v>
      </c>
      <c r="H29" s="235">
        <v>78</v>
      </c>
      <c r="I29" s="121">
        <f t="shared" si="0"/>
        <v>3</v>
      </c>
      <c r="L29" s="143" t="s">
        <v>237</v>
      </c>
      <c r="M29" s="143">
        <f>J40</f>
        <v>11</v>
      </c>
      <c r="Q29" s="122"/>
    </row>
    <row r="30" spans="1:17" s="114" customFormat="1" ht="12.75">
      <c r="A30" s="149">
        <v>0.48750000000000099</v>
      </c>
      <c r="B30" s="123"/>
      <c r="C30" s="143" t="s">
        <v>52</v>
      </c>
      <c r="D30" s="234">
        <v>78</v>
      </c>
      <c r="E30" s="143" t="s">
        <v>55</v>
      </c>
      <c r="F30" s="234">
        <v>77</v>
      </c>
      <c r="G30" s="143" t="s">
        <v>54</v>
      </c>
      <c r="H30" s="235">
        <v>76</v>
      </c>
      <c r="I30" s="121">
        <f t="shared" si="0"/>
        <v>3</v>
      </c>
      <c r="L30" s="143" t="s">
        <v>238</v>
      </c>
      <c r="M30" s="143">
        <f>J25</f>
        <v>13</v>
      </c>
      <c r="Q30" s="122"/>
    </row>
    <row r="31" spans="1:17" s="114" customFormat="1" ht="13.5" thickBot="1">
      <c r="A31" s="149">
        <v>0.49375000000000102</v>
      </c>
      <c r="B31" s="123"/>
      <c r="C31" s="143" t="s">
        <v>45</v>
      </c>
      <c r="D31" s="234">
        <v>73</v>
      </c>
      <c r="E31" s="143" t="s">
        <v>43</v>
      </c>
      <c r="F31" s="234">
        <v>72</v>
      </c>
      <c r="G31" s="143" t="s">
        <v>47</v>
      </c>
      <c r="H31" s="235">
        <v>71</v>
      </c>
      <c r="I31" s="121">
        <f t="shared" si="0"/>
        <v>3</v>
      </c>
      <c r="J31" s="136">
        <f>SUM(I27:I31)</f>
        <v>14</v>
      </c>
      <c r="L31" s="143" t="s">
        <v>239</v>
      </c>
      <c r="M31" s="143">
        <f>J35</f>
        <v>8</v>
      </c>
      <c r="Q31" s="122"/>
    </row>
    <row r="32" spans="1:17" s="114" customFormat="1" ht="13.5" thickBot="1">
      <c r="A32" s="335" t="s">
        <v>240</v>
      </c>
      <c r="B32" s="342"/>
      <c r="C32" s="342"/>
      <c r="D32" s="342"/>
      <c r="E32" s="342"/>
      <c r="F32" s="342"/>
      <c r="G32" s="342"/>
      <c r="H32" s="343"/>
      <c r="I32" s="137">
        <f t="shared" si="0"/>
        <v>0</v>
      </c>
      <c r="M32" s="143">
        <f>SUM(M27:M31)</f>
        <v>74</v>
      </c>
      <c r="Q32" s="122"/>
    </row>
    <row r="33" spans="1:17" s="114" customFormat="1" ht="12.75">
      <c r="A33" s="149">
        <v>0.500000000000001</v>
      </c>
      <c r="B33" s="123"/>
      <c r="C33" s="143" t="s">
        <v>73</v>
      </c>
      <c r="D33" s="234">
        <v>10</v>
      </c>
      <c r="E33" s="143" t="s">
        <v>72</v>
      </c>
      <c r="F33" s="234">
        <v>96</v>
      </c>
      <c r="G33" s="143"/>
      <c r="H33" s="235"/>
      <c r="I33" s="121">
        <f t="shared" si="0"/>
        <v>2</v>
      </c>
      <c r="Q33" s="122"/>
    </row>
    <row r="34" spans="1:17" s="114" customFormat="1" ht="12.75">
      <c r="A34" s="149">
        <v>0.50625000000000098</v>
      </c>
      <c r="B34" s="123"/>
      <c r="C34" s="143" t="s">
        <v>69</v>
      </c>
      <c r="D34" s="234">
        <v>94</v>
      </c>
      <c r="E34" s="143" t="s">
        <v>67</v>
      </c>
      <c r="F34" s="234">
        <v>93</v>
      </c>
      <c r="G34" s="143" t="s">
        <v>70</v>
      </c>
      <c r="H34" s="235">
        <v>92</v>
      </c>
      <c r="I34" s="121">
        <f t="shared" si="0"/>
        <v>3</v>
      </c>
      <c r="Q34" s="122"/>
    </row>
    <row r="35" spans="1:17" s="114" customFormat="1" ht="13.5" thickBot="1">
      <c r="A35" s="149">
        <v>0.51250000000000095</v>
      </c>
      <c r="B35" s="123"/>
      <c r="C35" s="143" t="s">
        <v>65</v>
      </c>
      <c r="D35" s="234">
        <v>84</v>
      </c>
      <c r="E35" s="143" t="s">
        <v>66</v>
      </c>
      <c r="F35" s="234">
        <v>81</v>
      </c>
      <c r="G35" s="143" t="s">
        <v>68</v>
      </c>
      <c r="H35" s="235">
        <v>81</v>
      </c>
      <c r="I35" s="121">
        <f>COUNTA(C35,E35,G35)</f>
        <v>3</v>
      </c>
      <c r="J35" s="163">
        <f>SUM(I33:I35)</f>
        <v>8</v>
      </c>
      <c r="Q35" s="122"/>
    </row>
    <row r="36" spans="1:17" s="114" customFormat="1" ht="13.5" thickBot="1">
      <c r="A36" s="335" t="s">
        <v>241</v>
      </c>
      <c r="B36" s="342"/>
      <c r="C36" s="342"/>
      <c r="D36" s="342"/>
      <c r="E36" s="342"/>
      <c r="F36" s="342"/>
      <c r="G36" s="342"/>
      <c r="H36" s="343"/>
      <c r="I36" s="137">
        <f t="shared" si="0"/>
        <v>0</v>
      </c>
      <c r="Q36" s="122"/>
    </row>
    <row r="37" spans="1:17" s="114" customFormat="1" ht="12.75">
      <c r="A37" s="197">
        <v>0.51875000000000104</v>
      </c>
      <c r="B37" s="116"/>
      <c r="C37" s="138" t="s">
        <v>129</v>
      </c>
      <c r="D37" s="230">
        <v>133</v>
      </c>
      <c r="E37" s="138" t="s">
        <v>128</v>
      </c>
      <c r="F37" s="230">
        <v>123</v>
      </c>
      <c r="G37" s="138"/>
      <c r="H37" s="239"/>
      <c r="I37" s="121">
        <f t="shared" si="0"/>
        <v>2</v>
      </c>
      <c r="Q37" s="122"/>
    </row>
    <row r="38" spans="1:17" s="114" customFormat="1" ht="12.75">
      <c r="A38" s="149">
        <v>0.52500000000000102</v>
      </c>
      <c r="B38" s="123"/>
      <c r="C38" s="143" t="s">
        <v>127</v>
      </c>
      <c r="D38" s="234">
        <v>106</v>
      </c>
      <c r="E38" s="143" t="s">
        <v>126</v>
      </c>
      <c r="F38" s="234">
        <v>99</v>
      </c>
      <c r="G38" s="143" t="s">
        <v>125</v>
      </c>
      <c r="H38" s="235">
        <v>96</v>
      </c>
      <c r="I38" s="121">
        <f t="shared" si="0"/>
        <v>3</v>
      </c>
      <c r="Q38" s="122"/>
    </row>
    <row r="39" spans="1:17" s="114" customFormat="1" ht="12.75">
      <c r="A39" s="149">
        <v>0.531250000000001</v>
      </c>
      <c r="B39" s="123"/>
      <c r="C39" s="143" t="s">
        <v>123</v>
      </c>
      <c r="D39" s="234">
        <v>92</v>
      </c>
      <c r="E39" s="143" t="s">
        <v>124</v>
      </c>
      <c r="F39" s="234">
        <v>89</v>
      </c>
      <c r="G39" s="143" t="s">
        <v>119</v>
      </c>
      <c r="H39" s="235">
        <v>83</v>
      </c>
      <c r="I39" s="121">
        <f t="shared" si="0"/>
        <v>3</v>
      </c>
      <c r="Q39" s="122"/>
    </row>
    <row r="40" spans="1:17" s="114" customFormat="1" ht="13.5" thickBot="1">
      <c r="A40" s="164">
        <v>0.53750000000000098</v>
      </c>
      <c r="B40" s="132"/>
      <c r="C40" s="146" t="s">
        <v>121</v>
      </c>
      <c r="D40" s="236">
        <v>82</v>
      </c>
      <c r="E40" s="146" t="s">
        <v>120</v>
      </c>
      <c r="F40" s="236">
        <v>82</v>
      </c>
      <c r="G40" s="146" t="s">
        <v>122</v>
      </c>
      <c r="H40" s="237">
        <v>79</v>
      </c>
      <c r="I40" s="121">
        <f t="shared" si="0"/>
        <v>3</v>
      </c>
      <c r="J40" s="163">
        <f>SUM(I37:I40)</f>
        <v>11</v>
      </c>
      <c r="Q40" s="122"/>
    </row>
    <row r="41" spans="1:17" s="168" customFormat="1" ht="15">
      <c r="A41" s="171"/>
      <c r="B41" s="171"/>
      <c r="C41" s="171"/>
      <c r="D41" s="171"/>
      <c r="E41" s="171"/>
      <c r="F41" s="171"/>
      <c r="G41" s="171"/>
      <c r="H41" s="171"/>
      <c r="I41" s="114"/>
      <c r="J41" s="114"/>
      <c r="Q41" s="122"/>
    </row>
    <row r="42" spans="1:17" s="168" customFormat="1" ht="15" customHeight="1">
      <c r="A42" s="171"/>
      <c r="B42" s="171"/>
      <c r="C42" s="171"/>
      <c r="D42" s="171"/>
      <c r="E42" s="171"/>
      <c r="F42" s="171"/>
      <c r="G42" s="171"/>
      <c r="H42" s="171"/>
      <c r="I42" s="121"/>
      <c r="J42" s="169">
        <f>SUM(J40,J35,J31,J25,J19)</f>
        <v>74</v>
      </c>
      <c r="Q42" s="122"/>
    </row>
    <row r="43" spans="1:17" s="168" customFormat="1">
      <c r="A43" s="171"/>
      <c r="B43" s="171"/>
      <c r="C43" s="171"/>
      <c r="D43" s="171"/>
      <c r="E43" s="171"/>
      <c r="F43" s="171"/>
      <c r="G43" s="171"/>
      <c r="H43" s="171"/>
      <c r="I43" s="121"/>
      <c r="J43" s="170"/>
      <c r="Q43" s="122"/>
    </row>
    <row r="44" spans="1:17" s="168" customFormat="1" ht="15">
      <c r="A44" s="171"/>
      <c r="B44" s="171"/>
      <c r="C44" s="171"/>
      <c r="D44" s="171"/>
      <c r="E44" s="171"/>
      <c r="F44" s="171"/>
      <c r="G44" s="171"/>
      <c r="H44" s="171"/>
      <c r="I44" s="121"/>
      <c r="J44" s="114"/>
      <c r="Q44" s="122"/>
    </row>
    <row r="45" spans="1:17" s="168" customFormat="1" ht="15">
      <c r="A45" s="171"/>
      <c r="B45" s="171"/>
      <c r="C45" s="171"/>
      <c r="D45" s="171"/>
      <c r="E45" s="171"/>
      <c r="F45" s="171"/>
      <c r="G45" s="171"/>
      <c r="H45" s="171"/>
      <c r="I45" s="121"/>
      <c r="J45" s="114"/>
      <c r="Q45" s="122"/>
    </row>
    <row r="46" spans="1:17" s="168" customFormat="1" ht="15">
      <c r="A46" s="171"/>
      <c r="B46" s="171"/>
      <c r="C46" s="171"/>
      <c r="D46" s="171"/>
      <c r="E46" s="171"/>
      <c r="F46" s="171"/>
      <c r="G46" s="171"/>
      <c r="H46" s="171"/>
      <c r="I46" s="121"/>
      <c r="J46" s="114"/>
      <c r="Q46" s="122"/>
    </row>
    <row r="47" spans="1:17" s="168" customFormat="1" ht="15">
      <c r="A47" s="171"/>
      <c r="B47" s="171"/>
      <c r="C47" s="171"/>
      <c r="D47" s="171"/>
      <c r="E47" s="171"/>
      <c r="F47" s="171"/>
      <c r="G47" s="171"/>
      <c r="H47" s="171"/>
      <c r="I47" s="121"/>
      <c r="J47" s="114"/>
      <c r="Q47" s="122"/>
    </row>
    <row r="48" spans="1:17" s="168" customFormat="1" ht="15">
      <c r="A48" s="171"/>
      <c r="B48" s="171"/>
      <c r="C48" s="171"/>
      <c r="D48" s="171"/>
      <c r="E48" s="171"/>
      <c r="F48" s="171"/>
      <c r="G48" s="171"/>
      <c r="H48" s="171"/>
      <c r="I48" s="121"/>
      <c r="J48" s="114"/>
      <c r="Q48" s="122"/>
    </row>
    <row r="49" spans="1:17" s="168" customFormat="1" ht="15">
      <c r="A49" s="171"/>
      <c r="B49" s="171"/>
      <c r="C49" s="171"/>
      <c r="D49" s="171"/>
      <c r="E49" s="171"/>
      <c r="F49" s="171"/>
      <c r="G49" s="171"/>
      <c r="H49" s="171"/>
      <c r="I49" s="121"/>
      <c r="J49" s="114"/>
      <c r="Q49" s="122"/>
    </row>
    <row r="50" spans="1:17" s="168" customFormat="1" ht="15">
      <c r="A50" s="171"/>
      <c r="B50" s="171"/>
      <c r="C50" s="171"/>
      <c r="D50" s="171"/>
      <c r="E50" s="171"/>
      <c r="F50" s="171"/>
      <c r="G50" s="171"/>
      <c r="H50" s="171"/>
      <c r="I50" s="121"/>
      <c r="J50" s="114"/>
      <c r="Q50" s="122"/>
    </row>
    <row r="51" spans="1:17" s="168" customFormat="1" ht="15">
      <c r="A51" s="171"/>
      <c r="B51" s="171"/>
      <c r="C51" s="171"/>
      <c r="D51" s="171"/>
      <c r="E51" s="171"/>
      <c r="F51" s="171"/>
      <c r="G51" s="171"/>
      <c r="H51" s="171"/>
      <c r="I51" s="121"/>
      <c r="J51" s="114"/>
      <c r="Q51" s="122"/>
    </row>
    <row r="52" spans="1:17" s="168" customFormat="1" ht="15">
      <c r="A52" s="171"/>
      <c r="B52" s="171"/>
      <c r="C52" s="171"/>
      <c r="D52" s="171"/>
      <c r="E52" s="171"/>
      <c r="F52" s="171"/>
      <c r="G52" s="171"/>
      <c r="H52" s="171"/>
      <c r="I52" s="121"/>
      <c r="J52" s="114"/>
      <c r="Q52" s="122"/>
    </row>
    <row r="53" spans="1:17" s="168" customFormat="1" ht="15">
      <c r="A53" s="171"/>
      <c r="B53" s="171"/>
      <c r="C53" s="171"/>
      <c r="D53" s="171"/>
      <c r="E53" s="171"/>
      <c r="F53" s="171"/>
      <c r="G53" s="171"/>
      <c r="H53" s="171"/>
      <c r="I53" s="121"/>
      <c r="J53" s="114"/>
      <c r="Q53" s="122"/>
    </row>
    <row r="54" spans="1:17" s="168" customFormat="1" ht="15">
      <c r="A54" s="171"/>
      <c r="B54" s="171"/>
      <c r="C54" s="171"/>
      <c r="D54" s="171"/>
      <c r="E54" s="171"/>
      <c r="F54" s="171"/>
      <c r="G54" s="171"/>
      <c r="H54" s="171"/>
      <c r="I54" s="121"/>
      <c r="J54" s="114"/>
      <c r="Q54" s="122"/>
    </row>
    <row r="55" spans="1:17" s="168" customFormat="1" ht="15">
      <c r="A55" s="171"/>
      <c r="B55" s="171"/>
      <c r="C55" s="171"/>
      <c r="D55" s="171"/>
      <c r="E55" s="171"/>
      <c r="F55" s="171"/>
      <c r="G55" s="171"/>
      <c r="H55" s="171"/>
      <c r="I55" s="121"/>
      <c r="J55" s="114"/>
      <c r="Q55" s="122"/>
    </row>
    <row r="56" spans="1:17" s="168" customFormat="1" ht="15">
      <c r="A56" s="171"/>
      <c r="B56" s="171"/>
      <c r="C56" s="171"/>
      <c r="D56" s="171"/>
      <c r="E56" s="171"/>
      <c r="F56" s="171"/>
      <c r="G56" s="171"/>
      <c r="H56" s="171"/>
      <c r="I56" s="121"/>
      <c r="J56" s="114"/>
      <c r="Q56" s="122"/>
    </row>
    <row r="57" spans="1:17" s="168" customFormat="1" ht="15">
      <c r="A57" s="171"/>
      <c r="B57" s="171"/>
      <c r="C57" s="171"/>
      <c r="D57" s="171"/>
      <c r="E57" s="171"/>
      <c r="F57" s="171"/>
      <c r="G57" s="171"/>
      <c r="H57" s="171"/>
      <c r="I57" s="121"/>
      <c r="J57" s="114"/>
      <c r="Q57" s="122"/>
    </row>
    <row r="58" spans="1:17" s="168" customFormat="1" ht="15">
      <c r="A58" s="171"/>
      <c r="B58" s="171"/>
      <c r="C58" s="171"/>
      <c r="D58" s="171"/>
      <c r="E58" s="171"/>
      <c r="F58" s="171"/>
      <c r="G58" s="171"/>
      <c r="H58" s="171"/>
      <c r="I58" s="121"/>
      <c r="J58" s="114"/>
      <c r="Q58" s="122"/>
    </row>
    <row r="59" spans="1:17" s="168" customFormat="1" ht="15">
      <c r="A59" s="171"/>
      <c r="B59" s="171"/>
      <c r="C59" s="171"/>
      <c r="D59" s="171"/>
      <c r="E59" s="171"/>
      <c r="F59" s="171"/>
      <c r="G59" s="171"/>
      <c r="H59" s="171"/>
      <c r="I59" s="121"/>
      <c r="J59" s="114"/>
      <c r="Q59" s="122"/>
    </row>
    <row r="60" spans="1:17" s="109" customFormat="1" ht="30.75">
      <c r="A60" s="326" t="s">
        <v>18</v>
      </c>
      <c r="B60" s="326"/>
      <c r="C60" s="326"/>
      <c r="D60" s="326"/>
      <c r="E60" s="326"/>
      <c r="F60" s="326"/>
      <c r="G60" s="326"/>
      <c r="H60" s="326"/>
      <c r="I60" s="172"/>
      <c r="J60" s="172"/>
      <c r="Q60" s="122"/>
    </row>
    <row r="61" spans="1:17" s="1" customFormat="1" ht="20.25" thickBot="1">
      <c r="A61" s="327" t="str">
        <f>A2</f>
        <v>35° TORNEO AMISTAD</v>
      </c>
      <c r="B61" s="327"/>
      <c r="C61" s="327"/>
      <c r="D61" s="327"/>
      <c r="E61" s="327"/>
      <c r="F61" s="327"/>
      <c r="G61" s="327"/>
      <c r="H61" s="327"/>
      <c r="I61" s="69"/>
      <c r="J61" s="69"/>
      <c r="Q61" s="122"/>
    </row>
    <row r="62" spans="1:17" s="68" customFormat="1" ht="16.5" thickBot="1">
      <c r="A62" s="328" t="s">
        <v>7</v>
      </c>
      <c r="B62" s="329"/>
      <c r="C62" s="329"/>
      <c r="D62" s="329"/>
      <c r="E62" s="329"/>
      <c r="F62" s="329"/>
      <c r="G62" s="329"/>
      <c r="H62" s="330"/>
      <c r="I62" s="168"/>
      <c r="J62" s="168"/>
      <c r="Q62" s="122"/>
    </row>
    <row r="63" spans="1:17" s="68" customFormat="1" ht="18.75" thickBot="1">
      <c r="A63" s="331" t="str">
        <f>A5</f>
        <v>VIERNES 19 DE FEBRERO DE 2021</v>
      </c>
      <c r="B63" s="331"/>
      <c r="C63" s="331"/>
      <c r="D63" s="331"/>
      <c r="E63" s="331"/>
      <c r="F63" s="331"/>
      <c r="G63" s="331"/>
      <c r="H63" s="331"/>
      <c r="I63" s="168"/>
      <c r="J63" s="168"/>
      <c r="Q63" s="122"/>
    </row>
    <row r="64" spans="1:17" s="111" customFormat="1" ht="16.5" thickBot="1">
      <c r="A64" s="332" t="s">
        <v>268</v>
      </c>
      <c r="B64" s="333"/>
      <c r="C64" s="333"/>
      <c r="D64" s="333"/>
      <c r="E64" s="333"/>
      <c r="F64" s="333"/>
      <c r="G64" s="333"/>
      <c r="H64" s="334"/>
      <c r="I64" s="114"/>
      <c r="J64" s="114"/>
      <c r="Q64" s="122"/>
    </row>
    <row r="65" spans="1:17" customFormat="1" ht="18.75" thickBot="1">
      <c r="A65" s="173"/>
      <c r="I65" s="114"/>
      <c r="J65" s="114"/>
      <c r="K65" s="111"/>
      <c r="L65" s="111"/>
      <c r="O65" s="170"/>
      <c r="Q65" s="122"/>
    </row>
    <row r="66" spans="1:17" s="111" customFormat="1" ht="13.5" thickBot="1">
      <c r="A66" s="323" t="s">
        <v>228</v>
      </c>
      <c r="B66" s="324"/>
      <c r="C66" s="324"/>
      <c r="D66" s="324"/>
      <c r="E66" s="324"/>
      <c r="F66" s="324"/>
      <c r="G66" s="324"/>
      <c r="H66" s="325"/>
      <c r="I66" s="114"/>
      <c r="J66" s="114"/>
      <c r="Q66" s="122"/>
    </row>
    <row r="67" spans="1:17" s="114" customFormat="1" ht="13.5" thickBot="1">
      <c r="A67" s="335" t="s">
        <v>244</v>
      </c>
      <c r="B67" s="342"/>
      <c r="C67" s="342"/>
      <c r="D67" s="342"/>
      <c r="E67" s="342"/>
      <c r="F67" s="342"/>
      <c r="G67" s="342"/>
      <c r="H67" s="343"/>
      <c r="I67" s="121"/>
      <c r="Q67" s="122"/>
    </row>
    <row r="68" spans="1:17" s="114" customFormat="1" ht="12.75" customHeight="1">
      <c r="A68" s="149">
        <v>0.54375000000000095</v>
      </c>
      <c r="B68" s="123"/>
      <c r="C68" s="143" t="s">
        <v>157</v>
      </c>
      <c r="D68" s="234">
        <v>81</v>
      </c>
      <c r="E68" s="143" t="s">
        <v>156</v>
      </c>
      <c r="F68" s="234">
        <v>71</v>
      </c>
      <c r="G68" s="143"/>
      <c r="H68" s="235"/>
      <c r="I68" s="121">
        <f t="shared" ref="I68:I99" si="1">COUNTA(C68,E68,G68)</f>
        <v>2</v>
      </c>
      <c r="M68" s="114" t="s">
        <v>245</v>
      </c>
      <c r="N68" s="143">
        <f>J91</f>
        <v>7</v>
      </c>
    </row>
    <row r="69" spans="1:17" s="114" customFormat="1" ht="12.75" customHeight="1">
      <c r="A69" s="149">
        <v>0.55000000000000104</v>
      </c>
      <c r="B69" s="123"/>
      <c r="C69" s="143" t="s">
        <v>159</v>
      </c>
      <c r="D69" s="234">
        <v>68</v>
      </c>
      <c r="E69" s="143" t="s">
        <v>153</v>
      </c>
      <c r="F69" s="234">
        <v>65</v>
      </c>
      <c r="G69" s="143" t="s">
        <v>155</v>
      </c>
      <c r="H69" s="235">
        <v>61</v>
      </c>
      <c r="I69" s="121">
        <f t="shared" si="1"/>
        <v>3</v>
      </c>
      <c r="M69" s="114" t="s">
        <v>246</v>
      </c>
      <c r="N69" s="114">
        <f>J99</f>
        <v>18</v>
      </c>
    </row>
    <row r="70" spans="1:17" s="114" customFormat="1" ht="12.75" customHeight="1">
      <c r="A70" s="149">
        <v>0.55625000000000102</v>
      </c>
      <c r="B70" s="123"/>
      <c r="C70" s="143" t="s">
        <v>151</v>
      </c>
      <c r="D70" s="234">
        <v>56</v>
      </c>
      <c r="E70" s="143" t="s">
        <v>150</v>
      </c>
      <c r="F70" s="234">
        <v>56</v>
      </c>
      <c r="G70" s="143" t="s">
        <v>152</v>
      </c>
      <c r="H70" s="235">
        <v>54</v>
      </c>
      <c r="I70" s="121">
        <f t="shared" si="1"/>
        <v>3</v>
      </c>
      <c r="M70" s="114" t="s">
        <v>247</v>
      </c>
      <c r="N70" s="114">
        <f>J72</f>
        <v>14</v>
      </c>
    </row>
    <row r="71" spans="1:17" s="114" customFormat="1" ht="12.75" customHeight="1">
      <c r="A71" s="149">
        <v>0.562500000000001</v>
      </c>
      <c r="B71" s="123"/>
      <c r="C71" s="161" t="s">
        <v>154</v>
      </c>
      <c r="D71" s="234">
        <v>53</v>
      </c>
      <c r="E71" s="161" t="s">
        <v>158</v>
      </c>
      <c r="F71" s="234">
        <v>52</v>
      </c>
      <c r="G71" s="161" t="s">
        <v>149</v>
      </c>
      <c r="H71" s="235">
        <v>50</v>
      </c>
      <c r="I71" s="121">
        <f t="shared" si="1"/>
        <v>3</v>
      </c>
      <c r="J71" s="184"/>
      <c r="M71" s="114" t="s">
        <v>248</v>
      </c>
      <c r="N71" s="122">
        <f>J78</f>
        <v>14</v>
      </c>
    </row>
    <row r="72" spans="1:17" s="114" customFormat="1" ht="12.75" customHeight="1" thickBot="1">
      <c r="A72" s="164">
        <v>0.56875000000000098</v>
      </c>
      <c r="B72" s="132"/>
      <c r="C72" s="240" t="s">
        <v>161</v>
      </c>
      <c r="D72" s="199">
        <v>66</v>
      </c>
      <c r="E72" s="240" t="s">
        <v>162</v>
      </c>
      <c r="F72" s="199">
        <v>58</v>
      </c>
      <c r="G72" s="240" t="s">
        <v>163</v>
      </c>
      <c r="H72" s="200">
        <v>52</v>
      </c>
      <c r="I72" s="121">
        <f t="shared" si="1"/>
        <v>3</v>
      </c>
      <c r="J72" s="179">
        <f>SUM(I68:I72)</f>
        <v>14</v>
      </c>
      <c r="M72" s="114" t="s">
        <v>249</v>
      </c>
      <c r="N72" s="114" t="e">
        <f>#REF!</f>
        <v>#REF!</v>
      </c>
    </row>
    <row r="73" spans="1:17" s="114" customFormat="1" ht="13.5" thickBot="1">
      <c r="A73" s="350" t="s">
        <v>250</v>
      </c>
      <c r="B73" s="351"/>
      <c r="C73" s="351"/>
      <c r="D73" s="351"/>
      <c r="E73" s="351"/>
      <c r="F73" s="351"/>
      <c r="G73" s="351"/>
      <c r="H73" s="352"/>
      <c r="I73" s="137">
        <f t="shared" si="1"/>
        <v>0</v>
      </c>
      <c r="M73" s="143" t="s">
        <v>251</v>
      </c>
      <c r="N73" s="143" t="e">
        <f>#REF!</f>
        <v>#REF!</v>
      </c>
    </row>
    <row r="74" spans="1:17" s="114" customFormat="1" ht="12.75" customHeight="1">
      <c r="A74" s="149">
        <v>0.57500000000000095</v>
      </c>
      <c r="B74" s="123"/>
      <c r="C74" s="143" t="s">
        <v>168</v>
      </c>
      <c r="D74" s="234">
        <v>64</v>
      </c>
      <c r="E74" s="143" t="s">
        <v>170</v>
      </c>
      <c r="F74" s="234">
        <v>60</v>
      </c>
      <c r="G74" s="143" t="s">
        <v>172</v>
      </c>
      <c r="H74" s="235">
        <v>58</v>
      </c>
      <c r="I74" s="121">
        <f t="shared" si="1"/>
        <v>3</v>
      </c>
      <c r="N74" s="143" t="e">
        <f>SUM(N68:N73)</f>
        <v>#REF!</v>
      </c>
    </row>
    <row r="75" spans="1:17" s="114" customFormat="1" ht="12.75" customHeight="1">
      <c r="A75" s="149">
        <v>0.58125000000000104</v>
      </c>
      <c r="B75" s="123"/>
      <c r="C75" s="143" t="s">
        <v>169</v>
      </c>
      <c r="D75" s="234">
        <v>58</v>
      </c>
      <c r="E75" s="143" t="s">
        <v>167</v>
      </c>
      <c r="F75" s="234">
        <v>58</v>
      </c>
      <c r="G75" s="143" t="s">
        <v>165</v>
      </c>
      <c r="H75" s="235">
        <v>49</v>
      </c>
      <c r="I75" s="121">
        <f t="shared" si="1"/>
        <v>3</v>
      </c>
    </row>
    <row r="76" spans="1:17" s="114" customFormat="1" ht="12.75" customHeight="1">
      <c r="A76" s="149">
        <v>0.58750000000000102</v>
      </c>
      <c r="B76" s="123"/>
      <c r="C76" s="143" t="s">
        <v>166</v>
      </c>
      <c r="D76" s="234">
        <v>47</v>
      </c>
      <c r="E76" s="143" t="s">
        <v>171</v>
      </c>
      <c r="F76" s="234">
        <v>46</v>
      </c>
      <c r="G76" s="143" t="s">
        <v>164</v>
      </c>
      <c r="H76" s="235">
        <v>42</v>
      </c>
      <c r="I76" s="121">
        <f t="shared" si="1"/>
        <v>3</v>
      </c>
    </row>
    <row r="77" spans="1:17" s="114" customFormat="1" ht="12.75" customHeight="1">
      <c r="A77" s="149">
        <v>0.593750000000001</v>
      </c>
      <c r="B77" s="123"/>
      <c r="C77" s="182" t="s">
        <v>176</v>
      </c>
      <c r="D77" s="234">
        <v>79</v>
      </c>
      <c r="E77" s="182" t="s">
        <v>177</v>
      </c>
      <c r="F77" s="234">
        <v>73</v>
      </c>
      <c r="G77" s="143"/>
      <c r="H77" s="235"/>
      <c r="I77" s="121">
        <f t="shared" si="1"/>
        <v>2</v>
      </c>
      <c r="J77" s="184"/>
      <c r="N77" s="122"/>
    </row>
    <row r="78" spans="1:17" s="114" customFormat="1" ht="12.75" customHeight="1" thickBot="1">
      <c r="A78" s="149">
        <v>0.60000000000000098</v>
      </c>
      <c r="B78" s="123"/>
      <c r="C78" s="182" t="s">
        <v>174</v>
      </c>
      <c r="D78" s="234">
        <v>69</v>
      </c>
      <c r="E78" s="182" t="s">
        <v>175</v>
      </c>
      <c r="F78" s="234">
        <v>55</v>
      </c>
      <c r="G78" s="182" t="s">
        <v>173</v>
      </c>
      <c r="H78" s="235">
        <v>50</v>
      </c>
      <c r="I78" s="121">
        <f t="shared" si="1"/>
        <v>3</v>
      </c>
      <c r="J78" s="179">
        <f>SUM(I74:I78)</f>
        <v>14</v>
      </c>
    </row>
    <row r="79" spans="1:17" s="114" customFormat="1" ht="13.5" thickBot="1">
      <c r="A79" s="335" t="s">
        <v>253</v>
      </c>
      <c r="B79" s="342"/>
      <c r="C79" s="342"/>
      <c r="D79" s="342"/>
      <c r="E79" s="342"/>
      <c r="F79" s="342"/>
      <c r="G79" s="342"/>
      <c r="H79" s="343"/>
      <c r="I79" s="137">
        <f t="shared" si="1"/>
        <v>0</v>
      </c>
    </row>
    <row r="80" spans="1:17" s="114" customFormat="1" ht="12.75" customHeight="1">
      <c r="A80" s="149">
        <v>0.60625000000000007</v>
      </c>
      <c r="B80" s="123"/>
      <c r="C80" s="143" t="s">
        <v>202</v>
      </c>
      <c r="D80" s="234">
        <v>50</v>
      </c>
      <c r="E80" s="182" t="s">
        <v>197</v>
      </c>
      <c r="F80" s="234">
        <v>49</v>
      </c>
      <c r="G80" s="143" t="s">
        <v>193</v>
      </c>
      <c r="H80" s="235">
        <v>48</v>
      </c>
      <c r="I80" s="121">
        <f t="shared" si="1"/>
        <v>3</v>
      </c>
    </row>
    <row r="81" spans="1:16" s="114" customFormat="1" ht="12.75">
      <c r="A81" s="149">
        <v>0.61249999999999993</v>
      </c>
      <c r="B81" s="123"/>
      <c r="C81" s="143" t="s">
        <v>204</v>
      </c>
      <c r="D81" s="234">
        <v>45</v>
      </c>
      <c r="E81" s="143" t="s">
        <v>199</v>
      </c>
      <c r="F81" s="234">
        <v>44</v>
      </c>
      <c r="G81" s="182" t="s">
        <v>196</v>
      </c>
      <c r="H81" s="235">
        <v>44</v>
      </c>
      <c r="I81" s="121">
        <f t="shared" si="1"/>
        <v>3</v>
      </c>
    </row>
    <row r="82" spans="1:16" s="114" customFormat="1" ht="12.75">
      <c r="A82" s="149">
        <v>0.61875000000000002</v>
      </c>
      <c r="B82" s="123"/>
      <c r="C82" s="182" t="s">
        <v>194</v>
      </c>
      <c r="D82" s="234">
        <v>41</v>
      </c>
      <c r="E82" s="143" t="s">
        <v>188</v>
      </c>
      <c r="F82" s="234">
        <v>40</v>
      </c>
      <c r="G82" s="182" t="s">
        <v>190</v>
      </c>
      <c r="H82" s="235">
        <v>40</v>
      </c>
      <c r="I82" s="121">
        <f t="shared" si="1"/>
        <v>3</v>
      </c>
    </row>
    <row r="83" spans="1:16" s="114" customFormat="1" ht="12.75">
      <c r="A83" s="149">
        <v>0.625</v>
      </c>
      <c r="B83" s="123"/>
      <c r="C83" s="182" t="s">
        <v>189</v>
      </c>
      <c r="D83" s="234">
        <v>40</v>
      </c>
      <c r="E83" s="182" t="s">
        <v>200</v>
      </c>
      <c r="F83" s="234">
        <v>38</v>
      </c>
      <c r="G83" s="143" t="s">
        <v>201</v>
      </c>
      <c r="H83" s="235">
        <v>37</v>
      </c>
      <c r="I83" s="121">
        <f t="shared" si="1"/>
        <v>3</v>
      </c>
    </row>
    <row r="84" spans="1:16" s="114" customFormat="1" ht="13.5" thickBot="1">
      <c r="A84" s="164">
        <v>0.63124999999999998</v>
      </c>
      <c r="B84" s="132"/>
      <c r="C84" s="146" t="s">
        <v>195</v>
      </c>
      <c r="D84" s="236">
        <v>35</v>
      </c>
      <c r="E84" s="198" t="s">
        <v>192</v>
      </c>
      <c r="F84" s="236">
        <v>35</v>
      </c>
      <c r="G84" s="198" t="s">
        <v>191</v>
      </c>
      <c r="H84" s="237">
        <v>30</v>
      </c>
      <c r="I84" s="121">
        <f t="shared" si="1"/>
        <v>3</v>
      </c>
      <c r="J84" s="179">
        <f>SUM(I79:I84)</f>
        <v>15</v>
      </c>
      <c r="P84" s="122"/>
    </row>
    <row r="85" spans="1:16" s="114" customFormat="1" ht="12.75">
      <c r="A85" s="192"/>
      <c r="B85" s="193"/>
      <c r="C85" s="193"/>
      <c r="D85" s="194"/>
      <c r="E85" s="193"/>
      <c r="F85" s="194"/>
      <c r="G85" s="193"/>
      <c r="H85" s="194"/>
      <c r="I85" s="121"/>
      <c r="J85" s="184"/>
      <c r="P85" s="122"/>
    </row>
    <row r="86" spans="1:16" s="114" customFormat="1" ht="13.5" thickBot="1">
      <c r="A86" s="167"/>
      <c r="I86" s="121"/>
      <c r="P86" s="122"/>
    </row>
    <row r="87" spans="1:16" customFormat="1" ht="18.75" thickBot="1">
      <c r="A87" s="353" t="s">
        <v>255</v>
      </c>
      <c r="B87" s="354"/>
      <c r="C87" s="354"/>
      <c r="D87" s="354"/>
      <c r="E87" s="354"/>
      <c r="F87" s="354"/>
      <c r="G87" s="354"/>
      <c r="H87" s="355"/>
      <c r="I87" s="121"/>
      <c r="N87" s="170"/>
      <c r="P87" s="122"/>
    </row>
    <row r="88" spans="1:16" s="111" customFormat="1" ht="13.5" thickBot="1">
      <c r="A88" s="350" t="s">
        <v>256</v>
      </c>
      <c r="B88" s="351"/>
      <c r="C88" s="351"/>
      <c r="D88" s="351"/>
      <c r="E88" s="351"/>
      <c r="F88" s="351"/>
      <c r="G88" s="351"/>
      <c r="H88" s="352"/>
      <c r="I88" s="121"/>
      <c r="K88"/>
      <c r="L88"/>
      <c r="M88"/>
      <c r="N88" s="122"/>
    </row>
    <row r="89" spans="1:16" s="114" customFormat="1" ht="12.75">
      <c r="A89" s="197">
        <v>0.375</v>
      </c>
      <c r="B89" s="241"/>
      <c r="C89" s="138" t="s">
        <v>186</v>
      </c>
      <c r="D89" s="234">
        <v>88</v>
      </c>
      <c r="E89" s="242" t="s">
        <v>180</v>
      </c>
      <c r="F89" s="234">
        <v>84</v>
      </c>
      <c r="G89" s="242"/>
      <c r="H89" s="235"/>
      <c r="I89" s="121">
        <f t="shared" si="1"/>
        <v>2</v>
      </c>
      <c r="K89"/>
      <c r="L89"/>
      <c r="M89"/>
      <c r="N89" s="122"/>
    </row>
    <row r="90" spans="1:16">
      <c r="A90" s="149">
        <v>0.38125000000000003</v>
      </c>
      <c r="B90" s="238"/>
      <c r="C90" s="143" t="s">
        <v>179</v>
      </c>
      <c r="D90" s="234">
        <v>78</v>
      </c>
      <c r="E90" s="242" t="s">
        <v>181</v>
      </c>
      <c r="F90" s="234">
        <v>74</v>
      </c>
      <c r="G90" s="242"/>
      <c r="H90" s="235"/>
      <c r="I90" s="121">
        <f t="shared" si="1"/>
        <v>2</v>
      </c>
      <c r="K90"/>
      <c r="L90"/>
      <c r="M90"/>
      <c r="N90" s="122"/>
    </row>
    <row r="91" spans="1:16" ht="18.75" thickBot="1">
      <c r="A91" s="149">
        <v>0.38750000000000001</v>
      </c>
      <c r="B91" s="238"/>
      <c r="C91" s="143" t="s">
        <v>178</v>
      </c>
      <c r="D91" s="234">
        <v>64</v>
      </c>
      <c r="E91" s="243" t="s">
        <v>184</v>
      </c>
      <c r="F91" s="234">
        <v>59</v>
      </c>
      <c r="G91" s="243" t="s">
        <v>185</v>
      </c>
      <c r="H91" s="235">
        <v>50</v>
      </c>
      <c r="I91" s="121">
        <f t="shared" si="1"/>
        <v>3</v>
      </c>
      <c r="J91" s="196">
        <f>SUM(I89:I91)</f>
        <v>7</v>
      </c>
      <c r="K91"/>
      <c r="L91"/>
      <c r="M91"/>
      <c r="N91" s="122"/>
    </row>
    <row r="92" spans="1:16" ht="18.75" thickBot="1">
      <c r="A92" s="350" t="s">
        <v>257</v>
      </c>
      <c r="B92" s="351"/>
      <c r="C92" s="351"/>
      <c r="D92" s="351"/>
      <c r="E92" s="351"/>
      <c r="F92" s="351"/>
      <c r="G92" s="351"/>
      <c r="H92" s="352"/>
      <c r="I92" s="137">
        <f t="shared" si="1"/>
        <v>0</v>
      </c>
      <c r="K92"/>
      <c r="L92"/>
      <c r="M92"/>
    </row>
    <row r="93" spans="1:16">
      <c r="A93" s="197">
        <v>0.39374999999999999</v>
      </c>
      <c r="B93" s="244"/>
      <c r="C93" s="245" t="s">
        <v>141</v>
      </c>
      <c r="D93" s="246">
        <v>85</v>
      </c>
      <c r="E93" s="245" t="s">
        <v>140</v>
      </c>
      <c r="F93" s="246">
        <v>75</v>
      </c>
      <c r="G93" s="245"/>
      <c r="H93" s="247"/>
      <c r="I93" s="121">
        <f t="shared" si="1"/>
        <v>2</v>
      </c>
    </row>
    <row r="94" spans="1:16">
      <c r="A94" s="149">
        <v>0.4</v>
      </c>
      <c r="B94" s="248"/>
      <c r="C94" s="249" t="s">
        <v>137</v>
      </c>
      <c r="D94" s="250">
        <v>70</v>
      </c>
      <c r="E94" s="249" t="s">
        <v>139</v>
      </c>
      <c r="F94" s="250">
        <v>69</v>
      </c>
      <c r="G94" s="249" t="s">
        <v>143</v>
      </c>
      <c r="H94" s="251">
        <v>66</v>
      </c>
      <c r="I94" s="121">
        <f t="shared" si="1"/>
        <v>3</v>
      </c>
    </row>
    <row r="95" spans="1:16">
      <c r="A95" s="149">
        <v>0.40625</v>
      </c>
      <c r="B95" s="248"/>
      <c r="C95" s="249" t="s">
        <v>142</v>
      </c>
      <c r="D95" s="250">
        <v>63</v>
      </c>
      <c r="E95" s="249" t="s">
        <v>134</v>
      </c>
      <c r="F95" s="250">
        <v>62</v>
      </c>
      <c r="G95" s="249" t="s">
        <v>135</v>
      </c>
      <c r="H95" s="251">
        <v>61</v>
      </c>
      <c r="I95" s="121">
        <f t="shared" si="1"/>
        <v>3</v>
      </c>
    </row>
    <row r="96" spans="1:16">
      <c r="A96" s="149">
        <v>0.41249999999999998</v>
      </c>
      <c r="B96" s="248"/>
      <c r="C96" s="249" t="s">
        <v>133</v>
      </c>
      <c r="D96" s="250">
        <v>59</v>
      </c>
      <c r="E96" s="249" t="s">
        <v>132</v>
      </c>
      <c r="F96" s="250">
        <v>56</v>
      </c>
      <c r="G96" s="249" t="s">
        <v>144</v>
      </c>
      <c r="H96" s="251">
        <v>52</v>
      </c>
      <c r="I96" s="121">
        <f t="shared" si="1"/>
        <v>3</v>
      </c>
    </row>
    <row r="97" spans="1:10">
      <c r="A97" s="149">
        <v>0.41875000000000001</v>
      </c>
      <c r="B97" s="248"/>
      <c r="C97" s="249" t="s">
        <v>136</v>
      </c>
      <c r="D97" s="250">
        <v>51</v>
      </c>
      <c r="E97" s="249" t="s">
        <v>131</v>
      </c>
      <c r="F97" s="250">
        <v>50</v>
      </c>
      <c r="G97" s="249" t="s">
        <v>138</v>
      </c>
      <c r="H97" s="251">
        <v>49</v>
      </c>
      <c r="I97" s="121">
        <f t="shared" si="1"/>
        <v>3</v>
      </c>
    </row>
    <row r="98" spans="1:10">
      <c r="A98" s="149">
        <v>0.42499999999999999</v>
      </c>
      <c r="B98" s="248"/>
      <c r="C98" s="252" t="s">
        <v>146</v>
      </c>
      <c r="D98" s="250">
        <v>76</v>
      </c>
      <c r="E98" s="252" t="s">
        <v>147</v>
      </c>
      <c r="F98" s="250">
        <v>66</v>
      </c>
      <c r="G98" s="249"/>
      <c r="H98" s="251"/>
      <c r="I98" s="121">
        <f t="shared" si="1"/>
        <v>2</v>
      </c>
    </row>
    <row r="99" spans="1:10" ht="18.75" thickBot="1">
      <c r="A99" s="164">
        <v>0.43125000000000002</v>
      </c>
      <c r="B99" s="253"/>
      <c r="C99" s="240" t="s">
        <v>148</v>
      </c>
      <c r="D99" s="254">
        <v>60</v>
      </c>
      <c r="E99" s="240" t="s">
        <v>145</v>
      </c>
      <c r="F99" s="254">
        <v>58</v>
      </c>
      <c r="G99" s="255"/>
      <c r="H99" s="256"/>
      <c r="I99" s="121">
        <f t="shared" si="1"/>
        <v>2</v>
      </c>
      <c r="J99" s="201">
        <f>SUM(I93:I99)</f>
        <v>18</v>
      </c>
    </row>
    <row r="100" spans="1:10" ht="18.75" thickBot="1">
      <c r="A100" s="170" t="s">
        <v>269</v>
      </c>
      <c r="I100" s="121"/>
      <c r="J100" s="203">
        <f>SUM(J99,J91,J84,J78,J72,J40,J35,J31,J25,J19)</f>
        <v>142</v>
      </c>
    </row>
    <row r="101" spans="1:10">
      <c r="A101" s="170"/>
      <c r="I101" s="121"/>
      <c r="J101" s="204"/>
    </row>
    <row r="102" spans="1:10">
      <c r="A102" s="170"/>
      <c r="I102" s="121"/>
      <c r="J102" s="204"/>
    </row>
    <row r="103" spans="1:10">
      <c r="A103" s="170"/>
      <c r="I103" s="121"/>
      <c r="J103" s="204"/>
    </row>
    <row r="104" spans="1:10">
      <c r="A104" s="170"/>
      <c r="I104" s="121"/>
      <c r="J104" s="204"/>
    </row>
    <row r="105" spans="1:10">
      <c r="A105" s="205"/>
      <c r="I105" s="121"/>
      <c r="J105" s="204"/>
    </row>
    <row r="106" spans="1:10">
      <c r="A106" s="205"/>
      <c r="I106" s="121"/>
      <c r="J106" s="204"/>
    </row>
    <row r="107" spans="1:10">
      <c r="A107" s="205"/>
      <c r="I107" s="121"/>
      <c r="J107" s="204"/>
    </row>
    <row r="108" spans="1:10">
      <c r="A108" s="205"/>
      <c r="I108" s="121"/>
      <c r="J108" s="204"/>
    </row>
    <row r="109" spans="1:10">
      <c r="A109" s="205"/>
      <c r="I109" s="121"/>
      <c r="J109" s="204"/>
    </row>
    <row r="110" spans="1:10">
      <c r="A110" s="205"/>
      <c r="I110" s="121"/>
      <c r="J110" s="204"/>
    </row>
    <row r="111" spans="1:10">
      <c r="A111" s="205"/>
      <c r="I111" s="121"/>
      <c r="J111" s="204"/>
    </row>
    <row r="112" spans="1:10">
      <c r="A112" s="205"/>
      <c r="I112" s="121"/>
      <c r="J112" s="204"/>
    </row>
    <row r="113" spans="1:10">
      <c r="A113" s="205"/>
      <c r="I113" s="121"/>
      <c r="J113" s="204"/>
    </row>
    <row r="114" spans="1:10">
      <c r="A114" s="205"/>
      <c r="I114" s="121"/>
      <c r="J114" s="204"/>
    </row>
    <row r="115" spans="1:10">
      <c r="A115" s="205"/>
      <c r="I115" s="121"/>
      <c r="J115" s="204"/>
    </row>
    <row r="116" spans="1:10">
      <c r="A116" s="205"/>
      <c r="I116" s="121"/>
      <c r="J116" s="204"/>
    </row>
    <row r="117" spans="1:10">
      <c r="A117" s="205"/>
      <c r="I117" s="121"/>
      <c r="J117" s="204"/>
    </row>
    <row r="118" spans="1:10">
      <c r="A118" s="205"/>
      <c r="I118" s="121"/>
      <c r="J118" s="204"/>
    </row>
    <row r="119" spans="1:10">
      <c r="A119" s="205"/>
      <c r="I119" s="121"/>
      <c r="J119" s="204"/>
    </row>
    <row r="120" spans="1:10">
      <c r="A120" s="205"/>
      <c r="I120" s="121"/>
      <c r="J120" s="204"/>
    </row>
    <row r="121" spans="1:10">
      <c r="A121" s="205"/>
      <c r="I121" s="121"/>
      <c r="J121" s="204"/>
    </row>
    <row r="122" spans="1:10">
      <c r="A122" s="205"/>
      <c r="I122" s="121"/>
      <c r="J122" s="204"/>
    </row>
    <row r="123" spans="1:10">
      <c r="A123" s="205"/>
      <c r="I123" s="121"/>
      <c r="J123" s="204"/>
    </row>
    <row r="124" spans="1:10">
      <c r="A124" s="205"/>
      <c r="I124" s="121"/>
      <c r="J124" s="204"/>
    </row>
    <row r="125" spans="1:10">
      <c r="A125" s="205"/>
      <c r="I125" s="121"/>
      <c r="J125" s="204"/>
    </row>
    <row r="126" spans="1:10">
      <c r="A126" s="205"/>
      <c r="I126" s="121"/>
      <c r="J126" s="204"/>
    </row>
    <row r="127" spans="1:10">
      <c r="A127" s="205"/>
      <c r="I127" s="121"/>
      <c r="J127" s="204"/>
    </row>
    <row r="128" spans="1:10">
      <c r="A128" s="205"/>
      <c r="I128" s="121"/>
      <c r="J128" s="204"/>
    </row>
    <row r="129" spans="1:10">
      <c r="A129" s="205"/>
      <c r="I129" s="121"/>
      <c r="J129" s="204"/>
    </row>
    <row r="130" spans="1:10">
      <c r="A130" s="205"/>
      <c r="I130" s="121"/>
      <c r="J130" s="204"/>
    </row>
    <row r="131" spans="1:10">
      <c r="A131" s="205"/>
      <c r="I131" s="121"/>
      <c r="J131" s="204"/>
    </row>
    <row r="132" spans="1:10">
      <c r="A132" s="205"/>
      <c r="I132" s="121"/>
      <c r="J132" s="204"/>
    </row>
    <row r="133" spans="1:10">
      <c r="A133" s="205"/>
      <c r="I133" s="121"/>
      <c r="J133" s="204"/>
    </row>
    <row r="134" spans="1:10">
      <c r="A134" s="205"/>
      <c r="I134" s="121"/>
      <c r="J134" s="204"/>
    </row>
    <row r="135" spans="1:10">
      <c r="A135" s="205"/>
      <c r="I135" s="121"/>
      <c r="J135" s="204"/>
    </row>
    <row r="136" spans="1:10">
      <c r="A136" s="205"/>
      <c r="I136" s="121"/>
      <c r="J136" s="204"/>
    </row>
    <row r="137" spans="1:10">
      <c r="A137" s="205"/>
      <c r="I137" s="121"/>
      <c r="J137" s="204"/>
    </row>
    <row r="138" spans="1:10">
      <c r="A138" s="205"/>
      <c r="I138" s="121"/>
      <c r="J138" s="204"/>
    </row>
    <row r="139" spans="1:10">
      <c r="A139" s="205"/>
      <c r="I139" s="121"/>
      <c r="J139" s="204"/>
    </row>
    <row r="140" spans="1:10">
      <c r="A140" s="205"/>
      <c r="I140" s="121"/>
      <c r="J140" s="204"/>
    </row>
    <row r="141" spans="1:10">
      <c r="A141" s="205"/>
      <c r="I141" s="121"/>
      <c r="J141" s="204"/>
    </row>
    <row r="142" spans="1:10">
      <c r="A142" s="205"/>
      <c r="I142" s="121"/>
      <c r="J142" s="204"/>
    </row>
    <row r="143" spans="1:10">
      <c r="A143" s="205"/>
      <c r="I143" s="121"/>
      <c r="J143" s="204"/>
    </row>
    <row r="144" spans="1:10">
      <c r="A144" s="205"/>
      <c r="I144" s="121"/>
      <c r="J144" s="204"/>
    </row>
  </sheetData>
  <mergeCells count="23">
    <mergeCell ref="A73:H73"/>
    <mergeCell ref="A79:H79"/>
    <mergeCell ref="A87:H87"/>
    <mergeCell ref="A88:H88"/>
    <mergeCell ref="A92:H92"/>
    <mergeCell ref="A67:H67"/>
    <mergeCell ref="A9:H9"/>
    <mergeCell ref="A20:H20"/>
    <mergeCell ref="A26:H26"/>
    <mergeCell ref="A32:H32"/>
    <mergeCell ref="A36:H36"/>
    <mergeCell ref="A60:H60"/>
    <mergeCell ref="A61:H61"/>
    <mergeCell ref="A62:H62"/>
    <mergeCell ref="A63:H63"/>
    <mergeCell ref="A64:H64"/>
    <mergeCell ref="A66:H66"/>
    <mergeCell ref="A8:H8"/>
    <mergeCell ref="A1:H1"/>
    <mergeCell ref="A2:H2"/>
    <mergeCell ref="A3:H3"/>
    <mergeCell ref="A5:H5"/>
    <mergeCell ref="A6:H6"/>
  </mergeCells>
  <printOptions horizontalCentered="1" verticalCentered="1"/>
  <pageMargins left="0" right="0" top="0" bottom="0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M190"/>
  <sheetViews>
    <sheetView workbookViewId="0">
      <selection sqref="A1:M1"/>
    </sheetView>
  </sheetViews>
  <sheetFormatPr baseColWidth="10" defaultRowHeight="18.75"/>
  <cols>
    <col min="1" max="1" width="28.140625" style="68" customWidth="1"/>
    <col min="2" max="2" width="11.140625" style="67" bestFit="1" customWidth="1"/>
    <col min="3" max="5" width="3.85546875" style="67" bestFit="1" customWidth="1"/>
    <col min="6" max="7" width="5.140625" style="67" bestFit="1" customWidth="1"/>
    <col min="8" max="9" width="3.85546875" style="68" bestFit="1" customWidth="1"/>
    <col min="10" max="11" width="5.140625" style="68" bestFit="1" customWidth="1"/>
    <col min="12" max="12" width="7.140625" style="1" bestFit="1" customWidth="1"/>
    <col min="13" max="13" width="6.85546875" style="1" bestFit="1" customWidth="1"/>
    <col min="14" max="256" width="11.42578125" style="1"/>
    <col min="257" max="257" width="28.140625" style="1" customWidth="1"/>
    <col min="258" max="258" width="9.140625" style="1" bestFit="1" customWidth="1"/>
    <col min="259" max="261" width="3.85546875" style="1" bestFit="1" customWidth="1"/>
    <col min="262" max="263" width="5.140625" style="1" bestFit="1" customWidth="1"/>
    <col min="264" max="265" width="3.85546875" style="1" bestFit="1" customWidth="1"/>
    <col min="266" max="267" width="5.140625" style="1" bestFit="1" customWidth="1"/>
    <col min="268" max="268" width="7.140625" style="1" bestFit="1" customWidth="1"/>
    <col min="269" max="269" width="6.85546875" style="1" bestFit="1" customWidth="1"/>
    <col min="270" max="512" width="11.42578125" style="1"/>
    <col min="513" max="513" width="28.140625" style="1" customWidth="1"/>
    <col min="514" max="514" width="9.140625" style="1" bestFit="1" customWidth="1"/>
    <col min="515" max="517" width="3.85546875" style="1" bestFit="1" customWidth="1"/>
    <col min="518" max="519" width="5.140625" style="1" bestFit="1" customWidth="1"/>
    <col min="520" max="521" width="3.85546875" style="1" bestFit="1" customWidth="1"/>
    <col min="522" max="523" width="5.140625" style="1" bestFit="1" customWidth="1"/>
    <col min="524" max="524" width="7.140625" style="1" bestFit="1" customWidth="1"/>
    <col min="525" max="525" width="6.85546875" style="1" bestFit="1" customWidth="1"/>
    <col min="526" max="768" width="11.42578125" style="1"/>
    <col min="769" max="769" width="28.140625" style="1" customWidth="1"/>
    <col min="770" max="770" width="9.140625" style="1" bestFit="1" customWidth="1"/>
    <col min="771" max="773" width="3.85546875" style="1" bestFit="1" customWidth="1"/>
    <col min="774" max="775" width="5.140625" style="1" bestFit="1" customWidth="1"/>
    <col min="776" max="777" width="3.85546875" style="1" bestFit="1" customWidth="1"/>
    <col min="778" max="779" width="5.140625" style="1" bestFit="1" customWidth="1"/>
    <col min="780" max="780" width="7.140625" style="1" bestFit="1" customWidth="1"/>
    <col min="781" max="781" width="6.85546875" style="1" bestFit="1" customWidth="1"/>
    <col min="782" max="1024" width="11.42578125" style="1"/>
    <col min="1025" max="1025" width="28.140625" style="1" customWidth="1"/>
    <col min="1026" max="1026" width="9.140625" style="1" bestFit="1" customWidth="1"/>
    <col min="1027" max="1029" width="3.85546875" style="1" bestFit="1" customWidth="1"/>
    <col min="1030" max="1031" width="5.140625" style="1" bestFit="1" customWidth="1"/>
    <col min="1032" max="1033" width="3.85546875" style="1" bestFit="1" customWidth="1"/>
    <col min="1034" max="1035" width="5.140625" style="1" bestFit="1" customWidth="1"/>
    <col min="1036" max="1036" width="7.140625" style="1" bestFit="1" customWidth="1"/>
    <col min="1037" max="1037" width="6.85546875" style="1" bestFit="1" customWidth="1"/>
    <col min="1038" max="1280" width="11.42578125" style="1"/>
    <col min="1281" max="1281" width="28.140625" style="1" customWidth="1"/>
    <col min="1282" max="1282" width="9.140625" style="1" bestFit="1" customWidth="1"/>
    <col min="1283" max="1285" width="3.85546875" style="1" bestFit="1" customWidth="1"/>
    <col min="1286" max="1287" width="5.140625" style="1" bestFit="1" customWidth="1"/>
    <col min="1288" max="1289" width="3.85546875" style="1" bestFit="1" customWidth="1"/>
    <col min="1290" max="1291" width="5.140625" style="1" bestFit="1" customWidth="1"/>
    <col min="1292" max="1292" width="7.140625" style="1" bestFit="1" customWidth="1"/>
    <col min="1293" max="1293" width="6.85546875" style="1" bestFit="1" customWidth="1"/>
    <col min="1294" max="1536" width="11.42578125" style="1"/>
    <col min="1537" max="1537" width="28.140625" style="1" customWidth="1"/>
    <col min="1538" max="1538" width="9.140625" style="1" bestFit="1" customWidth="1"/>
    <col min="1539" max="1541" width="3.85546875" style="1" bestFit="1" customWidth="1"/>
    <col min="1542" max="1543" width="5.140625" style="1" bestFit="1" customWidth="1"/>
    <col min="1544" max="1545" width="3.85546875" style="1" bestFit="1" customWidth="1"/>
    <col min="1546" max="1547" width="5.140625" style="1" bestFit="1" customWidth="1"/>
    <col min="1548" max="1548" width="7.140625" style="1" bestFit="1" customWidth="1"/>
    <col min="1549" max="1549" width="6.85546875" style="1" bestFit="1" customWidth="1"/>
    <col min="1550" max="1792" width="11.42578125" style="1"/>
    <col min="1793" max="1793" width="28.140625" style="1" customWidth="1"/>
    <col min="1794" max="1794" width="9.140625" style="1" bestFit="1" customWidth="1"/>
    <col min="1795" max="1797" width="3.85546875" style="1" bestFit="1" customWidth="1"/>
    <col min="1798" max="1799" width="5.140625" style="1" bestFit="1" customWidth="1"/>
    <col min="1800" max="1801" width="3.85546875" style="1" bestFit="1" customWidth="1"/>
    <col min="1802" max="1803" width="5.140625" style="1" bestFit="1" customWidth="1"/>
    <col min="1804" max="1804" width="7.140625" style="1" bestFit="1" customWidth="1"/>
    <col min="1805" max="1805" width="6.85546875" style="1" bestFit="1" customWidth="1"/>
    <col min="1806" max="2048" width="11.42578125" style="1"/>
    <col min="2049" max="2049" width="28.140625" style="1" customWidth="1"/>
    <col min="2050" max="2050" width="9.140625" style="1" bestFit="1" customWidth="1"/>
    <col min="2051" max="2053" width="3.85546875" style="1" bestFit="1" customWidth="1"/>
    <col min="2054" max="2055" width="5.140625" style="1" bestFit="1" customWidth="1"/>
    <col min="2056" max="2057" width="3.85546875" style="1" bestFit="1" customWidth="1"/>
    <col min="2058" max="2059" width="5.140625" style="1" bestFit="1" customWidth="1"/>
    <col min="2060" max="2060" width="7.140625" style="1" bestFit="1" customWidth="1"/>
    <col min="2061" max="2061" width="6.85546875" style="1" bestFit="1" customWidth="1"/>
    <col min="2062" max="2304" width="11.42578125" style="1"/>
    <col min="2305" max="2305" width="28.140625" style="1" customWidth="1"/>
    <col min="2306" max="2306" width="9.140625" style="1" bestFit="1" customWidth="1"/>
    <col min="2307" max="2309" width="3.85546875" style="1" bestFit="1" customWidth="1"/>
    <col min="2310" max="2311" width="5.140625" style="1" bestFit="1" customWidth="1"/>
    <col min="2312" max="2313" width="3.85546875" style="1" bestFit="1" customWidth="1"/>
    <col min="2314" max="2315" width="5.140625" style="1" bestFit="1" customWidth="1"/>
    <col min="2316" max="2316" width="7.140625" style="1" bestFit="1" customWidth="1"/>
    <col min="2317" max="2317" width="6.85546875" style="1" bestFit="1" customWidth="1"/>
    <col min="2318" max="2560" width="11.42578125" style="1"/>
    <col min="2561" max="2561" width="28.140625" style="1" customWidth="1"/>
    <col min="2562" max="2562" width="9.140625" style="1" bestFit="1" customWidth="1"/>
    <col min="2563" max="2565" width="3.85546875" style="1" bestFit="1" customWidth="1"/>
    <col min="2566" max="2567" width="5.140625" style="1" bestFit="1" customWidth="1"/>
    <col min="2568" max="2569" width="3.85546875" style="1" bestFit="1" customWidth="1"/>
    <col min="2570" max="2571" width="5.140625" style="1" bestFit="1" customWidth="1"/>
    <col min="2572" max="2572" width="7.140625" style="1" bestFit="1" customWidth="1"/>
    <col min="2573" max="2573" width="6.85546875" style="1" bestFit="1" customWidth="1"/>
    <col min="2574" max="2816" width="11.42578125" style="1"/>
    <col min="2817" max="2817" width="28.140625" style="1" customWidth="1"/>
    <col min="2818" max="2818" width="9.140625" style="1" bestFit="1" customWidth="1"/>
    <col min="2819" max="2821" width="3.85546875" style="1" bestFit="1" customWidth="1"/>
    <col min="2822" max="2823" width="5.140625" style="1" bestFit="1" customWidth="1"/>
    <col min="2824" max="2825" width="3.85546875" style="1" bestFit="1" customWidth="1"/>
    <col min="2826" max="2827" width="5.140625" style="1" bestFit="1" customWidth="1"/>
    <col min="2828" max="2828" width="7.140625" style="1" bestFit="1" customWidth="1"/>
    <col min="2829" max="2829" width="6.85546875" style="1" bestFit="1" customWidth="1"/>
    <col min="2830" max="3072" width="11.42578125" style="1"/>
    <col min="3073" max="3073" width="28.140625" style="1" customWidth="1"/>
    <col min="3074" max="3074" width="9.140625" style="1" bestFit="1" customWidth="1"/>
    <col min="3075" max="3077" width="3.85546875" style="1" bestFit="1" customWidth="1"/>
    <col min="3078" max="3079" width="5.140625" style="1" bestFit="1" customWidth="1"/>
    <col min="3080" max="3081" width="3.85546875" style="1" bestFit="1" customWidth="1"/>
    <col min="3082" max="3083" width="5.140625" style="1" bestFit="1" customWidth="1"/>
    <col min="3084" max="3084" width="7.140625" style="1" bestFit="1" customWidth="1"/>
    <col min="3085" max="3085" width="6.85546875" style="1" bestFit="1" customWidth="1"/>
    <col min="3086" max="3328" width="11.42578125" style="1"/>
    <col min="3329" max="3329" width="28.140625" style="1" customWidth="1"/>
    <col min="3330" max="3330" width="9.140625" style="1" bestFit="1" customWidth="1"/>
    <col min="3331" max="3333" width="3.85546875" style="1" bestFit="1" customWidth="1"/>
    <col min="3334" max="3335" width="5.140625" style="1" bestFit="1" customWidth="1"/>
    <col min="3336" max="3337" width="3.85546875" style="1" bestFit="1" customWidth="1"/>
    <col min="3338" max="3339" width="5.140625" style="1" bestFit="1" customWidth="1"/>
    <col min="3340" max="3340" width="7.140625" style="1" bestFit="1" customWidth="1"/>
    <col min="3341" max="3341" width="6.85546875" style="1" bestFit="1" customWidth="1"/>
    <col min="3342" max="3584" width="11.42578125" style="1"/>
    <col min="3585" max="3585" width="28.140625" style="1" customWidth="1"/>
    <col min="3586" max="3586" width="9.140625" style="1" bestFit="1" customWidth="1"/>
    <col min="3587" max="3589" width="3.85546875" style="1" bestFit="1" customWidth="1"/>
    <col min="3590" max="3591" width="5.140625" style="1" bestFit="1" customWidth="1"/>
    <col min="3592" max="3593" width="3.85546875" style="1" bestFit="1" customWidth="1"/>
    <col min="3594" max="3595" width="5.140625" style="1" bestFit="1" customWidth="1"/>
    <col min="3596" max="3596" width="7.140625" style="1" bestFit="1" customWidth="1"/>
    <col min="3597" max="3597" width="6.85546875" style="1" bestFit="1" customWidth="1"/>
    <col min="3598" max="3840" width="11.42578125" style="1"/>
    <col min="3841" max="3841" width="28.140625" style="1" customWidth="1"/>
    <col min="3842" max="3842" width="9.140625" style="1" bestFit="1" customWidth="1"/>
    <col min="3843" max="3845" width="3.85546875" style="1" bestFit="1" customWidth="1"/>
    <col min="3846" max="3847" width="5.140625" style="1" bestFit="1" customWidth="1"/>
    <col min="3848" max="3849" width="3.85546875" style="1" bestFit="1" customWidth="1"/>
    <col min="3850" max="3851" width="5.140625" style="1" bestFit="1" customWidth="1"/>
    <col min="3852" max="3852" width="7.140625" style="1" bestFit="1" customWidth="1"/>
    <col min="3853" max="3853" width="6.85546875" style="1" bestFit="1" customWidth="1"/>
    <col min="3854" max="4096" width="11.42578125" style="1"/>
    <col min="4097" max="4097" width="28.140625" style="1" customWidth="1"/>
    <col min="4098" max="4098" width="9.140625" style="1" bestFit="1" customWidth="1"/>
    <col min="4099" max="4101" width="3.85546875" style="1" bestFit="1" customWidth="1"/>
    <col min="4102" max="4103" width="5.140625" style="1" bestFit="1" customWidth="1"/>
    <col min="4104" max="4105" width="3.85546875" style="1" bestFit="1" customWidth="1"/>
    <col min="4106" max="4107" width="5.140625" style="1" bestFit="1" customWidth="1"/>
    <col min="4108" max="4108" width="7.140625" style="1" bestFit="1" customWidth="1"/>
    <col min="4109" max="4109" width="6.85546875" style="1" bestFit="1" customWidth="1"/>
    <col min="4110" max="4352" width="11.42578125" style="1"/>
    <col min="4353" max="4353" width="28.140625" style="1" customWidth="1"/>
    <col min="4354" max="4354" width="9.140625" style="1" bestFit="1" customWidth="1"/>
    <col min="4355" max="4357" width="3.85546875" style="1" bestFit="1" customWidth="1"/>
    <col min="4358" max="4359" width="5.140625" style="1" bestFit="1" customWidth="1"/>
    <col min="4360" max="4361" width="3.85546875" style="1" bestFit="1" customWidth="1"/>
    <col min="4362" max="4363" width="5.140625" style="1" bestFit="1" customWidth="1"/>
    <col min="4364" max="4364" width="7.140625" style="1" bestFit="1" customWidth="1"/>
    <col min="4365" max="4365" width="6.85546875" style="1" bestFit="1" customWidth="1"/>
    <col min="4366" max="4608" width="11.42578125" style="1"/>
    <col min="4609" max="4609" width="28.140625" style="1" customWidth="1"/>
    <col min="4610" max="4610" width="9.140625" style="1" bestFit="1" customWidth="1"/>
    <col min="4611" max="4613" width="3.85546875" style="1" bestFit="1" customWidth="1"/>
    <col min="4614" max="4615" width="5.140625" style="1" bestFit="1" customWidth="1"/>
    <col min="4616" max="4617" width="3.85546875" style="1" bestFit="1" customWidth="1"/>
    <col min="4618" max="4619" width="5.140625" style="1" bestFit="1" customWidth="1"/>
    <col min="4620" max="4620" width="7.140625" style="1" bestFit="1" customWidth="1"/>
    <col min="4621" max="4621" width="6.85546875" style="1" bestFit="1" customWidth="1"/>
    <col min="4622" max="4864" width="11.42578125" style="1"/>
    <col min="4865" max="4865" width="28.140625" style="1" customWidth="1"/>
    <col min="4866" max="4866" width="9.140625" style="1" bestFit="1" customWidth="1"/>
    <col min="4867" max="4869" width="3.85546875" style="1" bestFit="1" customWidth="1"/>
    <col min="4870" max="4871" width="5.140625" style="1" bestFit="1" customWidth="1"/>
    <col min="4872" max="4873" width="3.85546875" style="1" bestFit="1" customWidth="1"/>
    <col min="4874" max="4875" width="5.140625" style="1" bestFit="1" customWidth="1"/>
    <col min="4876" max="4876" width="7.140625" style="1" bestFit="1" customWidth="1"/>
    <col min="4877" max="4877" width="6.85546875" style="1" bestFit="1" customWidth="1"/>
    <col min="4878" max="5120" width="11.42578125" style="1"/>
    <col min="5121" max="5121" width="28.140625" style="1" customWidth="1"/>
    <col min="5122" max="5122" width="9.140625" style="1" bestFit="1" customWidth="1"/>
    <col min="5123" max="5125" width="3.85546875" style="1" bestFit="1" customWidth="1"/>
    <col min="5126" max="5127" width="5.140625" style="1" bestFit="1" customWidth="1"/>
    <col min="5128" max="5129" width="3.85546875" style="1" bestFit="1" customWidth="1"/>
    <col min="5130" max="5131" width="5.140625" style="1" bestFit="1" customWidth="1"/>
    <col min="5132" max="5132" width="7.140625" style="1" bestFit="1" customWidth="1"/>
    <col min="5133" max="5133" width="6.85546875" style="1" bestFit="1" customWidth="1"/>
    <col min="5134" max="5376" width="11.42578125" style="1"/>
    <col min="5377" max="5377" width="28.140625" style="1" customWidth="1"/>
    <col min="5378" max="5378" width="9.140625" style="1" bestFit="1" customWidth="1"/>
    <col min="5379" max="5381" width="3.85546875" style="1" bestFit="1" customWidth="1"/>
    <col min="5382" max="5383" width="5.140625" style="1" bestFit="1" customWidth="1"/>
    <col min="5384" max="5385" width="3.85546875" style="1" bestFit="1" customWidth="1"/>
    <col min="5386" max="5387" width="5.140625" style="1" bestFit="1" customWidth="1"/>
    <col min="5388" max="5388" width="7.140625" style="1" bestFit="1" customWidth="1"/>
    <col min="5389" max="5389" width="6.85546875" style="1" bestFit="1" customWidth="1"/>
    <col min="5390" max="5632" width="11.42578125" style="1"/>
    <col min="5633" max="5633" width="28.140625" style="1" customWidth="1"/>
    <col min="5634" max="5634" width="9.140625" style="1" bestFit="1" customWidth="1"/>
    <col min="5635" max="5637" width="3.85546875" style="1" bestFit="1" customWidth="1"/>
    <col min="5638" max="5639" width="5.140625" style="1" bestFit="1" customWidth="1"/>
    <col min="5640" max="5641" width="3.85546875" style="1" bestFit="1" customWidth="1"/>
    <col min="5642" max="5643" width="5.140625" style="1" bestFit="1" customWidth="1"/>
    <col min="5644" max="5644" width="7.140625" style="1" bestFit="1" customWidth="1"/>
    <col min="5645" max="5645" width="6.85546875" style="1" bestFit="1" customWidth="1"/>
    <col min="5646" max="5888" width="11.42578125" style="1"/>
    <col min="5889" max="5889" width="28.140625" style="1" customWidth="1"/>
    <col min="5890" max="5890" width="9.140625" style="1" bestFit="1" customWidth="1"/>
    <col min="5891" max="5893" width="3.85546875" style="1" bestFit="1" customWidth="1"/>
    <col min="5894" max="5895" width="5.140625" style="1" bestFit="1" customWidth="1"/>
    <col min="5896" max="5897" width="3.85546875" style="1" bestFit="1" customWidth="1"/>
    <col min="5898" max="5899" width="5.140625" style="1" bestFit="1" customWidth="1"/>
    <col min="5900" max="5900" width="7.140625" style="1" bestFit="1" customWidth="1"/>
    <col min="5901" max="5901" width="6.85546875" style="1" bestFit="1" customWidth="1"/>
    <col min="5902" max="6144" width="11.42578125" style="1"/>
    <col min="6145" max="6145" width="28.140625" style="1" customWidth="1"/>
    <col min="6146" max="6146" width="9.140625" style="1" bestFit="1" customWidth="1"/>
    <col min="6147" max="6149" width="3.85546875" style="1" bestFit="1" customWidth="1"/>
    <col min="6150" max="6151" width="5.140625" style="1" bestFit="1" customWidth="1"/>
    <col min="6152" max="6153" width="3.85546875" style="1" bestFit="1" customWidth="1"/>
    <col min="6154" max="6155" width="5.140625" style="1" bestFit="1" customWidth="1"/>
    <col min="6156" max="6156" width="7.140625" style="1" bestFit="1" customWidth="1"/>
    <col min="6157" max="6157" width="6.85546875" style="1" bestFit="1" customWidth="1"/>
    <col min="6158" max="6400" width="11.42578125" style="1"/>
    <col min="6401" max="6401" width="28.140625" style="1" customWidth="1"/>
    <col min="6402" max="6402" width="9.140625" style="1" bestFit="1" customWidth="1"/>
    <col min="6403" max="6405" width="3.85546875" style="1" bestFit="1" customWidth="1"/>
    <col min="6406" max="6407" width="5.140625" style="1" bestFit="1" customWidth="1"/>
    <col min="6408" max="6409" width="3.85546875" style="1" bestFit="1" customWidth="1"/>
    <col min="6410" max="6411" width="5.140625" style="1" bestFit="1" customWidth="1"/>
    <col min="6412" max="6412" width="7.140625" style="1" bestFit="1" customWidth="1"/>
    <col min="6413" max="6413" width="6.85546875" style="1" bestFit="1" customWidth="1"/>
    <col min="6414" max="6656" width="11.42578125" style="1"/>
    <col min="6657" max="6657" width="28.140625" style="1" customWidth="1"/>
    <col min="6658" max="6658" width="9.140625" style="1" bestFit="1" customWidth="1"/>
    <col min="6659" max="6661" width="3.85546875" style="1" bestFit="1" customWidth="1"/>
    <col min="6662" max="6663" width="5.140625" style="1" bestFit="1" customWidth="1"/>
    <col min="6664" max="6665" width="3.85546875" style="1" bestFit="1" customWidth="1"/>
    <col min="6666" max="6667" width="5.140625" style="1" bestFit="1" customWidth="1"/>
    <col min="6668" max="6668" width="7.140625" style="1" bestFit="1" customWidth="1"/>
    <col min="6669" max="6669" width="6.85546875" style="1" bestFit="1" customWidth="1"/>
    <col min="6670" max="6912" width="11.42578125" style="1"/>
    <col min="6913" max="6913" width="28.140625" style="1" customWidth="1"/>
    <col min="6914" max="6914" width="9.140625" style="1" bestFit="1" customWidth="1"/>
    <col min="6915" max="6917" width="3.85546875" style="1" bestFit="1" customWidth="1"/>
    <col min="6918" max="6919" width="5.140625" style="1" bestFit="1" customWidth="1"/>
    <col min="6920" max="6921" width="3.85546875" style="1" bestFit="1" customWidth="1"/>
    <col min="6922" max="6923" width="5.140625" style="1" bestFit="1" customWidth="1"/>
    <col min="6924" max="6924" width="7.140625" style="1" bestFit="1" customWidth="1"/>
    <col min="6925" max="6925" width="6.85546875" style="1" bestFit="1" customWidth="1"/>
    <col min="6926" max="7168" width="11.42578125" style="1"/>
    <col min="7169" max="7169" width="28.140625" style="1" customWidth="1"/>
    <col min="7170" max="7170" width="9.140625" style="1" bestFit="1" customWidth="1"/>
    <col min="7171" max="7173" width="3.85546875" style="1" bestFit="1" customWidth="1"/>
    <col min="7174" max="7175" width="5.140625" style="1" bestFit="1" customWidth="1"/>
    <col min="7176" max="7177" width="3.85546875" style="1" bestFit="1" customWidth="1"/>
    <col min="7178" max="7179" width="5.140625" style="1" bestFit="1" customWidth="1"/>
    <col min="7180" max="7180" width="7.140625" style="1" bestFit="1" customWidth="1"/>
    <col min="7181" max="7181" width="6.85546875" style="1" bestFit="1" customWidth="1"/>
    <col min="7182" max="7424" width="11.42578125" style="1"/>
    <col min="7425" max="7425" width="28.140625" style="1" customWidth="1"/>
    <col min="7426" max="7426" width="9.140625" style="1" bestFit="1" customWidth="1"/>
    <col min="7427" max="7429" width="3.85546875" style="1" bestFit="1" customWidth="1"/>
    <col min="7430" max="7431" width="5.140625" style="1" bestFit="1" customWidth="1"/>
    <col min="7432" max="7433" width="3.85546875" style="1" bestFit="1" customWidth="1"/>
    <col min="7434" max="7435" width="5.140625" style="1" bestFit="1" customWidth="1"/>
    <col min="7436" max="7436" width="7.140625" style="1" bestFit="1" customWidth="1"/>
    <col min="7437" max="7437" width="6.85546875" style="1" bestFit="1" customWidth="1"/>
    <col min="7438" max="7680" width="11.42578125" style="1"/>
    <col min="7681" max="7681" width="28.140625" style="1" customWidth="1"/>
    <col min="7682" max="7682" width="9.140625" style="1" bestFit="1" customWidth="1"/>
    <col min="7683" max="7685" width="3.85546875" style="1" bestFit="1" customWidth="1"/>
    <col min="7686" max="7687" width="5.140625" style="1" bestFit="1" customWidth="1"/>
    <col min="7688" max="7689" width="3.85546875" style="1" bestFit="1" customWidth="1"/>
    <col min="7690" max="7691" width="5.140625" style="1" bestFit="1" customWidth="1"/>
    <col min="7692" max="7692" width="7.140625" style="1" bestFit="1" customWidth="1"/>
    <col min="7693" max="7693" width="6.85546875" style="1" bestFit="1" customWidth="1"/>
    <col min="7694" max="7936" width="11.42578125" style="1"/>
    <col min="7937" max="7937" width="28.140625" style="1" customWidth="1"/>
    <col min="7938" max="7938" width="9.140625" style="1" bestFit="1" customWidth="1"/>
    <col min="7939" max="7941" width="3.85546875" style="1" bestFit="1" customWidth="1"/>
    <col min="7942" max="7943" width="5.140625" style="1" bestFit="1" customWidth="1"/>
    <col min="7944" max="7945" width="3.85546875" style="1" bestFit="1" customWidth="1"/>
    <col min="7946" max="7947" width="5.140625" style="1" bestFit="1" customWidth="1"/>
    <col min="7948" max="7948" width="7.140625" style="1" bestFit="1" customWidth="1"/>
    <col min="7949" max="7949" width="6.85546875" style="1" bestFit="1" customWidth="1"/>
    <col min="7950" max="8192" width="11.42578125" style="1"/>
    <col min="8193" max="8193" width="28.140625" style="1" customWidth="1"/>
    <col min="8194" max="8194" width="9.140625" style="1" bestFit="1" customWidth="1"/>
    <col min="8195" max="8197" width="3.85546875" style="1" bestFit="1" customWidth="1"/>
    <col min="8198" max="8199" width="5.140625" style="1" bestFit="1" customWidth="1"/>
    <col min="8200" max="8201" width="3.85546875" style="1" bestFit="1" customWidth="1"/>
    <col min="8202" max="8203" width="5.140625" style="1" bestFit="1" customWidth="1"/>
    <col min="8204" max="8204" width="7.140625" style="1" bestFit="1" customWidth="1"/>
    <col min="8205" max="8205" width="6.85546875" style="1" bestFit="1" customWidth="1"/>
    <col min="8206" max="8448" width="11.42578125" style="1"/>
    <col min="8449" max="8449" width="28.140625" style="1" customWidth="1"/>
    <col min="8450" max="8450" width="9.140625" style="1" bestFit="1" customWidth="1"/>
    <col min="8451" max="8453" width="3.85546875" style="1" bestFit="1" customWidth="1"/>
    <col min="8454" max="8455" width="5.140625" style="1" bestFit="1" customWidth="1"/>
    <col min="8456" max="8457" width="3.85546875" style="1" bestFit="1" customWidth="1"/>
    <col min="8458" max="8459" width="5.140625" style="1" bestFit="1" customWidth="1"/>
    <col min="8460" max="8460" width="7.140625" style="1" bestFit="1" customWidth="1"/>
    <col min="8461" max="8461" width="6.85546875" style="1" bestFit="1" customWidth="1"/>
    <col min="8462" max="8704" width="11.42578125" style="1"/>
    <col min="8705" max="8705" width="28.140625" style="1" customWidth="1"/>
    <col min="8706" max="8706" width="9.140625" style="1" bestFit="1" customWidth="1"/>
    <col min="8707" max="8709" width="3.85546875" style="1" bestFit="1" customWidth="1"/>
    <col min="8710" max="8711" width="5.140625" style="1" bestFit="1" customWidth="1"/>
    <col min="8712" max="8713" width="3.85546875" style="1" bestFit="1" customWidth="1"/>
    <col min="8714" max="8715" width="5.140625" style="1" bestFit="1" customWidth="1"/>
    <col min="8716" max="8716" width="7.140625" style="1" bestFit="1" customWidth="1"/>
    <col min="8717" max="8717" width="6.85546875" style="1" bestFit="1" customWidth="1"/>
    <col min="8718" max="8960" width="11.42578125" style="1"/>
    <col min="8961" max="8961" width="28.140625" style="1" customWidth="1"/>
    <col min="8962" max="8962" width="9.140625" style="1" bestFit="1" customWidth="1"/>
    <col min="8963" max="8965" width="3.85546875" style="1" bestFit="1" customWidth="1"/>
    <col min="8966" max="8967" width="5.140625" style="1" bestFit="1" customWidth="1"/>
    <col min="8968" max="8969" width="3.85546875" style="1" bestFit="1" customWidth="1"/>
    <col min="8970" max="8971" width="5.140625" style="1" bestFit="1" customWidth="1"/>
    <col min="8972" max="8972" width="7.140625" style="1" bestFit="1" customWidth="1"/>
    <col min="8973" max="8973" width="6.85546875" style="1" bestFit="1" customWidth="1"/>
    <col min="8974" max="9216" width="11.42578125" style="1"/>
    <col min="9217" max="9217" width="28.140625" style="1" customWidth="1"/>
    <col min="9218" max="9218" width="9.140625" style="1" bestFit="1" customWidth="1"/>
    <col min="9219" max="9221" width="3.85546875" style="1" bestFit="1" customWidth="1"/>
    <col min="9222" max="9223" width="5.140625" style="1" bestFit="1" customWidth="1"/>
    <col min="9224" max="9225" width="3.85546875" style="1" bestFit="1" customWidth="1"/>
    <col min="9226" max="9227" width="5.140625" style="1" bestFit="1" customWidth="1"/>
    <col min="9228" max="9228" width="7.140625" style="1" bestFit="1" customWidth="1"/>
    <col min="9229" max="9229" width="6.85546875" style="1" bestFit="1" customWidth="1"/>
    <col min="9230" max="9472" width="11.42578125" style="1"/>
    <col min="9473" max="9473" width="28.140625" style="1" customWidth="1"/>
    <col min="9474" max="9474" width="9.140625" style="1" bestFit="1" customWidth="1"/>
    <col min="9475" max="9477" width="3.85546875" style="1" bestFit="1" customWidth="1"/>
    <col min="9478" max="9479" width="5.140625" style="1" bestFit="1" customWidth="1"/>
    <col min="9480" max="9481" width="3.85546875" style="1" bestFit="1" customWidth="1"/>
    <col min="9482" max="9483" width="5.140625" style="1" bestFit="1" customWidth="1"/>
    <col min="9484" max="9484" width="7.140625" style="1" bestFit="1" customWidth="1"/>
    <col min="9485" max="9485" width="6.85546875" style="1" bestFit="1" customWidth="1"/>
    <col min="9486" max="9728" width="11.42578125" style="1"/>
    <col min="9729" max="9729" width="28.140625" style="1" customWidth="1"/>
    <col min="9730" max="9730" width="9.140625" style="1" bestFit="1" customWidth="1"/>
    <col min="9731" max="9733" width="3.85546875" style="1" bestFit="1" customWidth="1"/>
    <col min="9734" max="9735" width="5.140625" style="1" bestFit="1" customWidth="1"/>
    <col min="9736" max="9737" width="3.85546875" style="1" bestFit="1" customWidth="1"/>
    <col min="9738" max="9739" width="5.140625" style="1" bestFit="1" customWidth="1"/>
    <col min="9740" max="9740" width="7.140625" style="1" bestFit="1" customWidth="1"/>
    <col min="9741" max="9741" width="6.85546875" style="1" bestFit="1" customWidth="1"/>
    <col min="9742" max="9984" width="11.42578125" style="1"/>
    <col min="9985" max="9985" width="28.140625" style="1" customWidth="1"/>
    <col min="9986" max="9986" width="9.140625" style="1" bestFit="1" customWidth="1"/>
    <col min="9987" max="9989" width="3.85546875" style="1" bestFit="1" customWidth="1"/>
    <col min="9990" max="9991" width="5.140625" style="1" bestFit="1" customWidth="1"/>
    <col min="9992" max="9993" width="3.85546875" style="1" bestFit="1" customWidth="1"/>
    <col min="9994" max="9995" width="5.140625" style="1" bestFit="1" customWidth="1"/>
    <col min="9996" max="9996" width="7.140625" style="1" bestFit="1" customWidth="1"/>
    <col min="9997" max="9997" width="6.85546875" style="1" bestFit="1" customWidth="1"/>
    <col min="9998" max="10240" width="11.42578125" style="1"/>
    <col min="10241" max="10241" width="28.140625" style="1" customWidth="1"/>
    <col min="10242" max="10242" width="9.140625" style="1" bestFit="1" customWidth="1"/>
    <col min="10243" max="10245" width="3.85546875" style="1" bestFit="1" customWidth="1"/>
    <col min="10246" max="10247" width="5.140625" style="1" bestFit="1" customWidth="1"/>
    <col min="10248" max="10249" width="3.85546875" style="1" bestFit="1" customWidth="1"/>
    <col min="10250" max="10251" width="5.140625" style="1" bestFit="1" customWidth="1"/>
    <col min="10252" max="10252" width="7.140625" style="1" bestFit="1" customWidth="1"/>
    <col min="10253" max="10253" width="6.85546875" style="1" bestFit="1" customWidth="1"/>
    <col min="10254" max="10496" width="11.42578125" style="1"/>
    <col min="10497" max="10497" width="28.140625" style="1" customWidth="1"/>
    <col min="10498" max="10498" width="9.140625" style="1" bestFit="1" customWidth="1"/>
    <col min="10499" max="10501" width="3.85546875" style="1" bestFit="1" customWidth="1"/>
    <col min="10502" max="10503" width="5.140625" style="1" bestFit="1" customWidth="1"/>
    <col min="10504" max="10505" width="3.85546875" style="1" bestFit="1" customWidth="1"/>
    <col min="10506" max="10507" width="5.140625" style="1" bestFit="1" customWidth="1"/>
    <col min="10508" max="10508" width="7.140625" style="1" bestFit="1" customWidth="1"/>
    <col min="10509" max="10509" width="6.85546875" style="1" bestFit="1" customWidth="1"/>
    <col min="10510" max="10752" width="11.42578125" style="1"/>
    <col min="10753" max="10753" width="28.140625" style="1" customWidth="1"/>
    <col min="10754" max="10754" width="9.140625" style="1" bestFit="1" customWidth="1"/>
    <col min="10755" max="10757" width="3.85546875" style="1" bestFit="1" customWidth="1"/>
    <col min="10758" max="10759" width="5.140625" style="1" bestFit="1" customWidth="1"/>
    <col min="10760" max="10761" width="3.85546875" style="1" bestFit="1" customWidth="1"/>
    <col min="10762" max="10763" width="5.140625" style="1" bestFit="1" customWidth="1"/>
    <col min="10764" max="10764" width="7.140625" style="1" bestFit="1" customWidth="1"/>
    <col min="10765" max="10765" width="6.85546875" style="1" bestFit="1" customWidth="1"/>
    <col min="10766" max="11008" width="11.42578125" style="1"/>
    <col min="11009" max="11009" width="28.140625" style="1" customWidth="1"/>
    <col min="11010" max="11010" width="9.140625" style="1" bestFit="1" customWidth="1"/>
    <col min="11011" max="11013" width="3.85546875" style="1" bestFit="1" customWidth="1"/>
    <col min="11014" max="11015" width="5.140625" style="1" bestFit="1" customWidth="1"/>
    <col min="11016" max="11017" width="3.85546875" style="1" bestFit="1" customWidth="1"/>
    <col min="11018" max="11019" width="5.140625" style="1" bestFit="1" customWidth="1"/>
    <col min="11020" max="11020" width="7.140625" style="1" bestFit="1" customWidth="1"/>
    <col min="11021" max="11021" width="6.85546875" style="1" bestFit="1" customWidth="1"/>
    <col min="11022" max="11264" width="11.42578125" style="1"/>
    <col min="11265" max="11265" width="28.140625" style="1" customWidth="1"/>
    <col min="11266" max="11266" width="9.140625" style="1" bestFit="1" customWidth="1"/>
    <col min="11267" max="11269" width="3.85546875" style="1" bestFit="1" customWidth="1"/>
    <col min="11270" max="11271" width="5.140625" style="1" bestFit="1" customWidth="1"/>
    <col min="11272" max="11273" width="3.85546875" style="1" bestFit="1" customWidth="1"/>
    <col min="11274" max="11275" width="5.140625" style="1" bestFit="1" customWidth="1"/>
    <col min="11276" max="11276" width="7.140625" style="1" bestFit="1" customWidth="1"/>
    <col min="11277" max="11277" width="6.85546875" style="1" bestFit="1" customWidth="1"/>
    <col min="11278" max="11520" width="11.42578125" style="1"/>
    <col min="11521" max="11521" width="28.140625" style="1" customWidth="1"/>
    <col min="11522" max="11522" width="9.140625" style="1" bestFit="1" customWidth="1"/>
    <col min="11523" max="11525" width="3.85546875" style="1" bestFit="1" customWidth="1"/>
    <col min="11526" max="11527" width="5.140625" style="1" bestFit="1" customWidth="1"/>
    <col min="11528" max="11529" width="3.85546875" style="1" bestFit="1" customWidth="1"/>
    <col min="11530" max="11531" width="5.140625" style="1" bestFit="1" customWidth="1"/>
    <col min="11532" max="11532" width="7.140625" style="1" bestFit="1" customWidth="1"/>
    <col min="11533" max="11533" width="6.85546875" style="1" bestFit="1" customWidth="1"/>
    <col min="11534" max="11776" width="11.42578125" style="1"/>
    <col min="11777" max="11777" width="28.140625" style="1" customWidth="1"/>
    <col min="11778" max="11778" width="9.140625" style="1" bestFit="1" customWidth="1"/>
    <col min="11779" max="11781" width="3.85546875" style="1" bestFit="1" customWidth="1"/>
    <col min="11782" max="11783" width="5.140625" style="1" bestFit="1" customWidth="1"/>
    <col min="11784" max="11785" width="3.85546875" style="1" bestFit="1" customWidth="1"/>
    <col min="11786" max="11787" width="5.140625" style="1" bestFit="1" customWidth="1"/>
    <col min="11788" max="11788" width="7.140625" style="1" bestFit="1" customWidth="1"/>
    <col min="11789" max="11789" width="6.85546875" style="1" bestFit="1" customWidth="1"/>
    <col min="11790" max="12032" width="11.42578125" style="1"/>
    <col min="12033" max="12033" width="28.140625" style="1" customWidth="1"/>
    <col min="12034" max="12034" width="9.140625" style="1" bestFit="1" customWidth="1"/>
    <col min="12035" max="12037" width="3.85546875" style="1" bestFit="1" customWidth="1"/>
    <col min="12038" max="12039" width="5.140625" style="1" bestFit="1" customWidth="1"/>
    <col min="12040" max="12041" width="3.85546875" style="1" bestFit="1" customWidth="1"/>
    <col min="12042" max="12043" width="5.140625" style="1" bestFit="1" customWidth="1"/>
    <col min="12044" max="12044" width="7.140625" style="1" bestFit="1" customWidth="1"/>
    <col min="12045" max="12045" width="6.85546875" style="1" bestFit="1" customWidth="1"/>
    <col min="12046" max="12288" width="11.42578125" style="1"/>
    <col min="12289" max="12289" width="28.140625" style="1" customWidth="1"/>
    <col min="12290" max="12290" width="9.140625" style="1" bestFit="1" customWidth="1"/>
    <col min="12291" max="12293" width="3.85546875" style="1" bestFit="1" customWidth="1"/>
    <col min="12294" max="12295" width="5.140625" style="1" bestFit="1" customWidth="1"/>
    <col min="12296" max="12297" width="3.85546875" style="1" bestFit="1" customWidth="1"/>
    <col min="12298" max="12299" width="5.140625" style="1" bestFit="1" customWidth="1"/>
    <col min="12300" max="12300" width="7.140625" style="1" bestFit="1" customWidth="1"/>
    <col min="12301" max="12301" width="6.85546875" style="1" bestFit="1" customWidth="1"/>
    <col min="12302" max="12544" width="11.42578125" style="1"/>
    <col min="12545" max="12545" width="28.140625" style="1" customWidth="1"/>
    <col min="12546" max="12546" width="9.140625" style="1" bestFit="1" customWidth="1"/>
    <col min="12547" max="12549" width="3.85546875" style="1" bestFit="1" customWidth="1"/>
    <col min="12550" max="12551" width="5.140625" style="1" bestFit="1" customWidth="1"/>
    <col min="12552" max="12553" width="3.85546875" style="1" bestFit="1" customWidth="1"/>
    <col min="12554" max="12555" width="5.140625" style="1" bestFit="1" customWidth="1"/>
    <col min="12556" max="12556" width="7.140625" style="1" bestFit="1" customWidth="1"/>
    <col min="12557" max="12557" width="6.85546875" style="1" bestFit="1" customWidth="1"/>
    <col min="12558" max="12800" width="11.42578125" style="1"/>
    <col min="12801" max="12801" width="28.140625" style="1" customWidth="1"/>
    <col min="12802" max="12802" width="9.140625" style="1" bestFit="1" customWidth="1"/>
    <col min="12803" max="12805" width="3.85546875" style="1" bestFit="1" customWidth="1"/>
    <col min="12806" max="12807" width="5.140625" style="1" bestFit="1" customWidth="1"/>
    <col min="12808" max="12809" width="3.85546875" style="1" bestFit="1" customWidth="1"/>
    <col min="12810" max="12811" width="5.140625" style="1" bestFit="1" customWidth="1"/>
    <col min="12812" max="12812" width="7.140625" style="1" bestFit="1" customWidth="1"/>
    <col min="12813" max="12813" width="6.85546875" style="1" bestFit="1" customWidth="1"/>
    <col min="12814" max="13056" width="11.42578125" style="1"/>
    <col min="13057" max="13057" width="28.140625" style="1" customWidth="1"/>
    <col min="13058" max="13058" width="9.140625" style="1" bestFit="1" customWidth="1"/>
    <col min="13059" max="13061" width="3.85546875" style="1" bestFit="1" customWidth="1"/>
    <col min="13062" max="13063" width="5.140625" style="1" bestFit="1" customWidth="1"/>
    <col min="13064" max="13065" width="3.85546875" style="1" bestFit="1" customWidth="1"/>
    <col min="13066" max="13067" width="5.140625" style="1" bestFit="1" customWidth="1"/>
    <col min="13068" max="13068" width="7.140625" style="1" bestFit="1" customWidth="1"/>
    <col min="13069" max="13069" width="6.85546875" style="1" bestFit="1" customWidth="1"/>
    <col min="13070" max="13312" width="11.42578125" style="1"/>
    <col min="13313" max="13313" width="28.140625" style="1" customWidth="1"/>
    <col min="13314" max="13314" width="9.140625" style="1" bestFit="1" customWidth="1"/>
    <col min="13315" max="13317" width="3.85546875" style="1" bestFit="1" customWidth="1"/>
    <col min="13318" max="13319" width="5.140625" style="1" bestFit="1" customWidth="1"/>
    <col min="13320" max="13321" width="3.85546875" style="1" bestFit="1" customWidth="1"/>
    <col min="13322" max="13323" width="5.140625" style="1" bestFit="1" customWidth="1"/>
    <col min="13324" max="13324" width="7.140625" style="1" bestFit="1" customWidth="1"/>
    <col min="13325" max="13325" width="6.85546875" style="1" bestFit="1" customWidth="1"/>
    <col min="13326" max="13568" width="11.42578125" style="1"/>
    <col min="13569" max="13569" width="28.140625" style="1" customWidth="1"/>
    <col min="13570" max="13570" width="9.140625" style="1" bestFit="1" customWidth="1"/>
    <col min="13571" max="13573" width="3.85546875" style="1" bestFit="1" customWidth="1"/>
    <col min="13574" max="13575" width="5.140625" style="1" bestFit="1" customWidth="1"/>
    <col min="13576" max="13577" width="3.85546875" style="1" bestFit="1" customWidth="1"/>
    <col min="13578" max="13579" width="5.140625" style="1" bestFit="1" customWidth="1"/>
    <col min="13580" max="13580" width="7.140625" style="1" bestFit="1" customWidth="1"/>
    <col min="13581" max="13581" width="6.85546875" style="1" bestFit="1" customWidth="1"/>
    <col min="13582" max="13824" width="11.42578125" style="1"/>
    <col min="13825" max="13825" width="28.140625" style="1" customWidth="1"/>
    <col min="13826" max="13826" width="9.140625" style="1" bestFit="1" customWidth="1"/>
    <col min="13827" max="13829" width="3.85546875" style="1" bestFit="1" customWidth="1"/>
    <col min="13830" max="13831" width="5.140625" style="1" bestFit="1" customWidth="1"/>
    <col min="13832" max="13833" width="3.85546875" style="1" bestFit="1" customWidth="1"/>
    <col min="13834" max="13835" width="5.140625" style="1" bestFit="1" customWidth="1"/>
    <col min="13836" max="13836" width="7.140625" style="1" bestFit="1" customWidth="1"/>
    <col min="13837" max="13837" width="6.85546875" style="1" bestFit="1" customWidth="1"/>
    <col min="13838" max="14080" width="11.42578125" style="1"/>
    <col min="14081" max="14081" width="28.140625" style="1" customWidth="1"/>
    <col min="14082" max="14082" width="9.140625" style="1" bestFit="1" customWidth="1"/>
    <col min="14083" max="14085" width="3.85546875" style="1" bestFit="1" customWidth="1"/>
    <col min="14086" max="14087" width="5.140625" style="1" bestFit="1" customWidth="1"/>
    <col min="14088" max="14089" width="3.85546875" style="1" bestFit="1" customWidth="1"/>
    <col min="14090" max="14091" width="5.140625" style="1" bestFit="1" customWidth="1"/>
    <col min="14092" max="14092" width="7.140625" style="1" bestFit="1" customWidth="1"/>
    <col min="14093" max="14093" width="6.85546875" style="1" bestFit="1" customWidth="1"/>
    <col min="14094" max="14336" width="11.42578125" style="1"/>
    <col min="14337" max="14337" width="28.140625" style="1" customWidth="1"/>
    <col min="14338" max="14338" width="9.140625" style="1" bestFit="1" customWidth="1"/>
    <col min="14339" max="14341" width="3.85546875" style="1" bestFit="1" customWidth="1"/>
    <col min="14342" max="14343" width="5.140625" style="1" bestFit="1" customWidth="1"/>
    <col min="14344" max="14345" width="3.85546875" style="1" bestFit="1" customWidth="1"/>
    <col min="14346" max="14347" width="5.140625" style="1" bestFit="1" customWidth="1"/>
    <col min="14348" max="14348" width="7.140625" style="1" bestFit="1" customWidth="1"/>
    <col min="14349" max="14349" width="6.85546875" style="1" bestFit="1" customWidth="1"/>
    <col min="14350" max="14592" width="11.42578125" style="1"/>
    <col min="14593" max="14593" width="28.140625" style="1" customWidth="1"/>
    <col min="14594" max="14594" width="9.140625" style="1" bestFit="1" customWidth="1"/>
    <col min="14595" max="14597" width="3.85546875" style="1" bestFit="1" customWidth="1"/>
    <col min="14598" max="14599" width="5.140625" style="1" bestFit="1" customWidth="1"/>
    <col min="14600" max="14601" width="3.85546875" style="1" bestFit="1" customWidth="1"/>
    <col min="14602" max="14603" width="5.140625" style="1" bestFit="1" customWidth="1"/>
    <col min="14604" max="14604" width="7.140625" style="1" bestFit="1" customWidth="1"/>
    <col min="14605" max="14605" width="6.85546875" style="1" bestFit="1" customWidth="1"/>
    <col min="14606" max="14848" width="11.42578125" style="1"/>
    <col min="14849" max="14849" width="28.140625" style="1" customWidth="1"/>
    <col min="14850" max="14850" width="9.140625" style="1" bestFit="1" customWidth="1"/>
    <col min="14851" max="14853" width="3.85546875" style="1" bestFit="1" customWidth="1"/>
    <col min="14854" max="14855" width="5.140625" style="1" bestFit="1" customWidth="1"/>
    <col min="14856" max="14857" width="3.85546875" style="1" bestFit="1" customWidth="1"/>
    <col min="14858" max="14859" width="5.140625" style="1" bestFit="1" customWidth="1"/>
    <col min="14860" max="14860" width="7.140625" style="1" bestFit="1" customWidth="1"/>
    <col min="14861" max="14861" width="6.85546875" style="1" bestFit="1" customWidth="1"/>
    <col min="14862" max="15104" width="11.42578125" style="1"/>
    <col min="15105" max="15105" width="28.140625" style="1" customWidth="1"/>
    <col min="15106" max="15106" width="9.140625" style="1" bestFit="1" customWidth="1"/>
    <col min="15107" max="15109" width="3.85546875" style="1" bestFit="1" customWidth="1"/>
    <col min="15110" max="15111" width="5.140625" style="1" bestFit="1" customWidth="1"/>
    <col min="15112" max="15113" width="3.85546875" style="1" bestFit="1" customWidth="1"/>
    <col min="15114" max="15115" width="5.140625" style="1" bestFit="1" customWidth="1"/>
    <col min="15116" max="15116" width="7.140625" style="1" bestFit="1" customWidth="1"/>
    <col min="15117" max="15117" width="6.85546875" style="1" bestFit="1" customWidth="1"/>
    <col min="15118" max="15360" width="11.42578125" style="1"/>
    <col min="15361" max="15361" width="28.140625" style="1" customWidth="1"/>
    <col min="15362" max="15362" width="9.140625" style="1" bestFit="1" customWidth="1"/>
    <col min="15363" max="15365" width="3.85546875" style="1" bestFit="1" customWidth="1"/>
    <col min="15366" max="15367" width="5.140625" style="1" bestFit="1" customWidth="1"/>
    <col min="15368" max="15369" width="3.85546875" style="1" bestFit="1" customWidth="1"/>
    <col min="15370" max="15371" width="5.140625" style="1" bestFit="1" customWidth="1"/>
    <col min="15372" max="15372" width="7.140625" style="1" bestFit="1" customWidth="1"/>
    <col min="15373" max="15373" width="6.85546875" style="1" bestFit="1" customWidth="1"/>
    <col min="15374" max="15616" width="11.42578125" style="1"/>
    <col min="15617" max="15617" width="28.140625" style="1" customWidth="1"/>
    <col min="15618" max="15618" width="9.140625" style="1" bestFit="1" customWidth="1"/>
    <col min="15619" max="15621" width="3.85546875" style="1" bestFit="1" customWidth="1"/>
    <col min="15622" max="15623" width="5.140625" style="1" bestFit="1" customWidth="1"/>
    <col min="15624" max="15625" width="3.85546875" style="1" bestFit="1" customWidth="1"/>
    <col min="15626" max="15627" width="5.140625" style="1" bestFit="1" customWidth="1"/>
    <col min="15628" max="15628" width="7.140625" style="1" bestFit="1" customWidth="1"/>
    <col min="15629" max="15629" width="6.85546875" style="1" bestFit="1" customWidth="1"/>
    <col min="15630" max="15872" width="11.42578125" style="1"/>
    <col min="15873" max="15873" width="28.140625" style="1" customWidth="1"/>
    <col min="15874" max="15874" width="9.140625" style="1" bestFit="1" customWidth="1"/>
    <col min="15875" max="15877" width="3.85546875" style="1" bestFit="1" customWidth="1"/>
    <col min="15878" max="15879" width="5.140625" style="1" bestFit="1" customWidth="1"/>
    <col min="15880" max="15881" width="3.85546875" style="1" bestFit="1" customWidth="1"/>
    <col min="15882" max="15883" width="5.140625" style="1" bestFit="1" customWidth="1"/>
    <col min="15884" max="15884" width="7.140625" style="1" bestFit="1" customWidth="1"/>
    <col min="15885" max="15885" width="6.85546875" style="1" bestFit="1" customWidth="1"/>
    <col min="15886" max="16128" width="11.42578125" style="1"/>
    <col min="16129" max="16129" width="28.140625" style="1" customWidth="1"/>
    <col min="16130" max="16130" width="9.140625" style="1" bestFit="1" customWidth="1"/>
    <col min="16131" max="16133" width="3.85546875" style="1" bestFit="1" customWidth="1"/>
    <col min="16134" max="16135" width="5.140625" style="1" bestFit="1" customWidth="1"/>
    <col min="16136" max="16137" width="3.85546875" style="1" bestFit="1" customWidth="1"/>
    <col min="16138" max="16139" width="5.140625" style="1" bestFit="1" customWidth="1"/>
    <col min="16140" max="16140" width="7.140625" style="1" bestFit="1" customWidth="1"/>
    <col min="16141" max="16141" width="6.85546875" style="1" bestFit="1" customWidth="1"/>
    <col min="16142" max="16384" width="11.42578125" style="1"/>
  </cols>
  <sheetData>
    <row r="1" spans="1:13" ht="26.25">
      <c r="A1" s="326" t="s">
        <v>18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</row>
    <row r="2" spans="1:13" ht="26.25">
      <c r="A2" s="365" t="str">
        <f>JUVENILES!A2</f>
        <v>35° TORNEO AMISTAD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</row>
    <row r="3" spans="1:13">
      <c r="A3" s="366" t="s">
        <v>7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</row>
    <row r="4" spans="1:13">
      <c r="A4" s="367" t="s">
        <v>10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</row>
    <row r="5" spans="1:13">
      <c r="A5" s="364" t="str">
        <f>JUVENILES!A5</f>
        <v>CUATRO VUELTAS DE 9 HOYOS MEDAL PLAY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</row>
    <row r="6" spans="1:13" ht="19.5" thickBot="1">
      <c r="A6" s="364" t="str">
        <f>JUVENILES!A6</f>
        <v>JUEVES 18 Y VIERNES 19 DE ENERO DE 2021</v>
      </c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</row>
    <row r="7" spans="1:13" s="264" customFormat="1" ht="15" customHeight="1" thickBot="1">
      <c r="A7" s="368" t="s">
        <v>207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70"/>
    </row>
    <row r="8" spans="1:13" s="264" customFormat="1" ht="15" customHeight="1">
      <c r="A8" s="265" t="str">
        <f>JUVENILES!A9</f>
        <v>ACUÑA TOBIAS</v>
      </c>
      <c r="B8" s="266" t="str">
        <f>JUVENILES!B9</f>
        <v>EVTGC</v>
      </c>
      <c r="C8" s="267">
        <f>JUVENILES!D9</f>
        <v>-2</v>
      </c>
      <c r="D8" s="268">
        <f>JUVENILES!E9</f>
        <v>36</v>
      </c>
      <c r="E8" s="268">
        <f>JUVENILES!F9</f>
        <v>35</v>
      </c>
      <c r="F8" s="269">
        <f>SUM(D8:E8)</f>
        <v>71</v>
      </c>
      <c r="G8" s="270" t="s">
        <v>208</v>
      </c>
      <c r="H8" s="267">
        <f>JUVENILES!I9</f>
        <v>33</v>
      </c>
      <c r="I8" s="267">
        <f>JUVENILES!J9</f>
        <v>33</v>
      </c>
      <c r="J8" s="269">
        <f>SUM(H8:I8)</f>
        <v>66</v>
      </c>
      <c r="K8" s="270" t="s">
        <v>208</v>
      </c>
      <c r="L8" s="271" t="s">
        <v>208</v>
      </c>
      <c r="M8" s="272">
        <f>+F8+J8</f>
        <v>137</v>
      </c>
    </row>
    <row r="9" spans="1:13" s="264" customFormat="1" ht="15" customHeight="1" thickBot="1">
      <c r="A9" s="265" t="str">
        <f>JUVENILES!A10</f>
        <v>NASIF YAIR MANUEL</v>
      </c>
      <c r="B9" s="266" t="str">
        <f>JUVENILES!B10</f>
        <v>ML</v>
      </c>
      <c r="C9" s="267">
        <f>JUVENILES!D10</f>
        <v>-2</v>
      </c>
      <c r="D9" s="268">
        <f>JUVENILES!E10</f>
        <v>36</v>
      </c>
      <c r="E9" s="268">
        <f>JUVENILES!F10</f>
        <v>37</v>
      </c>
      <c r="F9" s="269">
        <f>SUM(D9:E9)</f>
        <v>73</v>
      </c>
      <c r="G9" s="270" t="s">
        <v>208</v>
      </c>
      <c r="H9" s="267">
        <f>JUVENILES!I10</f>
        <v>35</v>
      </c>
      <c r="I9" s="267">
        <f>JUVENILES!J10</f>
        <v>38</v>
      </c>
      <c r="J9" s="269">
        <f>SUM(H9:I9)</f>
        <v>73</v>
      </c>
      <c r="K9" s="270" t="s">
        <v>208</v>
      </c>
      <c r="L9" s="271" t="s">
        <v>208</v>
      </c>
      <c r="M9" s="272">
        <f>+F9+J9</f>
        <v>146</v>
      </c>
    </row>
    <row r="10" spans="1:13" s="264" customFormat="1" ht="15" customHeight="1" thickBot="1">
      <c r="A10" s="368" t="s">
        <v>209</v>
      </c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69"/>
      <c r="M10" s="370"/>
    </row>
    <row r="11" spans="1:13" s="264" customFormat="1" ht="15" customHeight="1">
      <c r="A11" s="265" t="s">
        <v>61</v>
      </c>
      <c r="B11" s="266" t="s">
        <v>48</v>
      </c>
      <c r="C11" s="267">
        <v>6</v>
      </c>
      <c r="D11" s="268">
        <v>41</v>
      </c>
      <c r="E11" s="268">
        <v>41</v>
      </c>
      <c r="F11" s="269">
        <f>SUM(D11:E11)</f>
        <v>82</v>
      </c>
      <c r="G11" s="270">
        <f>SUM(F11-C11)</f>
        <v>76</v>
      </c>
      <c r="H11" s="267">
        <v>37</v>
      </c>
      <c r="I11" s="267">
        <v>41</v>
      </c>
      <c r="J11" s="269">
        <f>SUM(H11:I11)</f>
        <v>78</v>
      </c>
      <c r="K11" s="270">
        <f>+(J11-C11)</f>
        <v>72</v>
      </c>
      <c r="L11" s="271">
        <f>SUM(G11+K11)</f>
        <v>148</v>
      </c>
      <c r="M11" s="272" t="s">
        <v>208</v>
      </c>
    </row>
    <row r="12" spans="1:13" s="264" customFormat="1" ht="15" customHeight="1" thickBot="1">
      <c r="A12" s="273" t="s">
        <v>56</v>
      </c>
      <c r="B12" s="274" t="s">
        <v>57</v>
      </c>
      <c r="C12" s="275">
        <v>3</v>
      </c>
      <c r="D12" s="276">
        <v>40</v>
      </c>
      <c r="E12" s="276">
        <v>42</v>
      </c>
      <c r="F12" s="277">
        <f>SUM(D12:E12)</f>
        <v>82</v>
      </c>
      <c r="G12" s="278">
        <f>SUM(F12-C12)</f>
        <v>79</v>
      </c>
      <c r="H12" s="275">
        <v>34</v>
      </c>
      <c r="I12" s="275">
        <v>40</v>
      </c>
      <c r="J12" s="277">
        <f>SUM(H12:I12)</f>
        <v>74</v>
      </c>
      <c r="K12" s="278">
        <f>+(J12-C12)</f>
        <v>71</v>
      </c>
      <c r="L12" s="279">
        <f>SUM(G12+K12)</f>
        <v>150</v>
      </c>
      <c r="M12" s="280" t="s">
        <v>208</v>
      </c>
    </row>
    <row r="13" spans="1:13" s="264" customFormat="1" ht="15" customHeight="1" thickBot="1"/>
    <row r="14" spans="1:13" s="264" customFormat="1" ht="15" customHeight="1" thickBot="1">
      <c r="A14" s="368" t="s">
        <v>210</v>
      </c>
      <c r="B14" s="369"/>
      <c r="C14" s="369"/>
      <c r="D14" s="369"/>
      <c r="E14" s="369"/>
      <c r="F14" s="369"/>
      <c r="G14" s="369"/>
      <c r="H14" s="369"/>
      <c r="I14" s="369"/>
      <c r="J14" s="369"/>
      <c r="K14" s="369"/>
      <c r="L14" s="369"/>
      <c r="M14" s="370"/>
    </row>
    <row r="15" spans="1:13" s="264" customFormat="1" ht="15" customHeight="1">
      <c r="A15" s="265" t="str">
        <f>MENORES!A11</f>
        <v>DABOS BENJAMIN</v>
      </c>
      <c r="B15" s="266" t="str">
        <f>MENORES!B11</f>
        <v>TGC</v>
      </c>
      <c r="C15" s="267">
        <f>MENORES!D11</f>
        <v>-1</v>
      </c>
      <c r="D15" s="268">
        <f>MENORES!E11</f>
        <v>34</v>
      </c>
      <c r="E15" s="268">
        <f>MENORES!F11</f>
        <v>39</v>
      </c>
      <c r="F15" s="269">
        <f>SUM(D15:E15)</f>
        <v>73</v>
      </c>
      <c r="G15" s="270" t="s">
        <v>208</v>
      </c>
      <c r="H15" s="267">
        <f>MENORES!I11</f>
        <v>38</v>
      </c>
      <c r="I15" s="267">
        <f>MENORES!J11</f>
        <v>38</v>
      </c>
      <c r="J15" s="269">
        <f>SUM(H15:I15)</f>
        <v>76</v>
      </c>
      <c r="K15" s="270" t="s">
        <v>208</v>
      </c>
      <c r="L15" s="271" t="s">
        <v>208</v>
      </c>
      <c r="M15" s="272">
        <f>+F15+J15</f>
        <v>149</v>
      </c>
    </row>
    <row r="16" spans="1:13" s="264" customFormat="1" ht="15" customHeight="1" thickBot="1">
      <c r="A16" s="265" t="str">
        <f>MENORES!A12</f>
        <v>ELICHIRIBEHETY RICARDO JUAN</v>
      </c>
      <c r="B16" s="266" t="str">
        <f>MENORES!B12</f>
        <v>MDPGC</v>
      </c>
      <c r="C16" s="267">
        <f>MENORES!D12</f>
        <v>0</v>
      </c>
      <c r="D16" s="268">
        <f>MENORES!E12</f>
        <v>37</v>
      </c>
      <c r="E16" s="268">
        <f>MENORES!F12</f>
        <v>35</v>
      </c>
      <c r="F16" s="269">
        <f>SUM(D16:E16)</f>
        <v>72</v>
      </c>
      <c r="G16" s="270" t="s">
        <v>208</v>
      </c>
      <c r="H16" s="267">
        <f>MENORES!I12</f>
        <v>41</v>
      </c>
      <c r="I16" s="267">
        <f>MENORES!J12</f>
        <v>38</v>
      </c>
      <c r="J16" s="269">
        <f>SUM(H16:I16)</f>
        <v>79</v>
      </c>
      <c r="K16" s="270" t="s">
        <v>208</v>
      </c>
      <c r="L16" s="271" t="s">
        <v>208</v>
      </c>
      <c r="M16" s="272">
        <f>+F16+J16</f>
        <v>151</v>
      </c>
    </row>
    <row r="17" spans="1:13" s="264" customFormat="1" ht="15" customHeight="1" thickBot="1">
      <c r="A17" s="368" t="s">
        <v>211</v>
      </c>
      <c r="B17" s="369"/>
      <c r="C17" s="369"/>
      <c r="D17" s="369"/>
      <c r="E17" s="369"/>
      <c r="F17" s="369"/>
      <c r="G17" s="369"/>
      <c r="H17" s="369"/>
      <c r="I17" s="369"/>
      <c r="J17" s="369"/>
      <c r="K17" s="369"/>
      <c r="L17" s="369"/>
      <c r="M17" s="370"/>
    </row>
    <row r="18" spans="1:13" s="264" customFormat="1" ht="15" customHeight="1">
      <c r="A18" s="265" t="s">
        <v>86</v>
      </c>
      <c r="B18" s="266" t="s">
        <v>57</v>
      </c>
      <c r="C18" s="267">
        <v>12</v>
      </c>
      <c r="D18" s="268">
        <v>41</v>
      </c>
      <c r="E18" s="268">
        <v>38</v>
      </c>
      <c r="F18" s="269">
        <f>SUM(D18:E18)</f>
        <v>79</v>
      </c>
      <c r="G18" s="270">
        <f>SUM(F18-C18)</f>
        <v>67</v>
      </c>
      <c r="H18" s="267">
        <v>42</v>
      </c>
      <c r="I18" s="267">
        <v>38</v>
      </c>
      <c r="J18" s="269">
        <f>SUM(H18:I18)</f>
        <v>80</v>
      </c>
      <c r="K18" s="270">
        <f>+(J18-C18)</f>
        <v>68</v>
      </c>
      <c r="L18" s="271">
        <f>SUM(G18+K18)</f>
        <v>135</v>
      </c>
      <c r="M18" s="272" t="s">
        <v>208</v>
      </c>
    </row>
    <row r="19" spans="1:13" s="264" customFormat="1" ht="15" customHeight="1" thickBot="1">
      <c r="A19" s="273" t="s">
        <v>85</v>
      </c>
      <c r="B19" s="274" t="s">
        <v>50</v>
      </c>
      <c r="C19" s="275">
        <v>6</v>
      </c>
      <c r="D19" s="276">
        <v>38</v>
      </c>
      <c r="E19" s="276">
        <v>34</v>
      </c>
      <c r="F19" s="277">
        <f>SUM(D19:E19)</f>
        <v>72</v>
      </c>
      <c r="G19" s="278">
        <f>SUM(F19-C19)</f>
        <v>66</v>
      </c>
      <c r="H19" s="275">
        <v>43</v>
      </c>
      <c r="I19" s="275">
        <v>39</v>
      </c>
      <c r="J19" s="277">
        <f>SUM(H19:I19)</f>
        <v>82</v>
      </c>
      <c r="K19" s="278">
        <f>+(J19-C19)</f>
        <v>76</v>
      </c>
      <c r="L19" s="279">
        <f>SUM(G19+K19)</f>
        <v>142</v>
      </c>
      <c r="M19" s="280" t="s">
        <v>208</v>
      </c>
    </row>
    <row r="20" spans="1:13" s="264" customFormat="1" ht="15" customHeight="1" thickBot="1"/>
    <row r="21" spans="1:13" s="264" customFormat="1" ht="15" customHeight="1" thickBot="1">
      <c r="A21" s="358" t="s">
        <v>222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59"/>
      <c r="L21" s="359"/>
      <c r="M21" s="360"/>
    </row>
    <row r="22" spans="1:13" s="264" customFormat="1" ht="15" customHeight="1">
      <c r="A22" s="265" t="str">
        <f>JUVENILES!A25</f>
        <v>ERRECART GIMENA</v>
      </c>
      <c r="B22" s="266" t="str">
        <f>JUVENILES!B25</f>
        <v>CMDP</v>
      </c>
      <c r="C22" s="267">
        <f>JUVENILES!D25</f>
        <v>7</v>
      </c>
      <c r="D22" s="268">
        <f>JUVENILES!E25</f>
        <v>41</v>
      </c>
      <c r="E22" s="268">
        <f>JUVENILES!F25</f>
        <v>40</v>
      </c>
      <c r="F22" s="269">
        <f>SUM(D22:E22)</f>
        <v>81</v>
      </c>
      <c r="G22" s="270" t="s">
        <v>208</v>
      </c>
      <c r="H22" s="267">
        <f>JUVENILES!I25</f>
        <v>38</v>
      </c>
      <c r="I22" s="267">
        <f>JUVENILES!J25</f>
        <v>40</v>
      </c>
      <c r="J22" s="269">
        <f>SUM(H22:I22)</f>
        <v>78</v>
      </c>
      <c r="K22" s="270" t="s">
        <v>208</v>
      </c>
      <c r="L22" s="271" t="s">
        <v>208</v>
      </c>
      <c r="M22" s="272">
        <f>+F22+J22</f>
        <v>159</v>
      </c>
    </row>
    <row r="23" spans="1:13" s="264" customFormat="1" ht="15" customHeight="1" thickBot="1">
      <c r="A23" s="265" t="str">
        <f>JUVENILES!A26</f>
        <v>OLIVERI CATERINA</v>
      </c>
      <c r="B23" s="266" t="str">
        <f>JUVENILES!B26</f>
        <v>SPGC</v>
      </c>
      <c r="C23" s="267">
        <f>JUVENILES!D26</f>
        <v>3</v>
      </c>
      <c r="D23" s="268">
        <f>JUVENILES!E26</f>
        <v>39</v>
      </c>
      <c r="E23" s="268">
        <f>JUVENILES!F26</f>
        <v>42</v>
      </c>
      <c r="F23" s="269">
        <f>SUM(D23:E23)</f>
        <v>81</v>
      </c>
      <c r="G23" s="270" t="s">
        <v>208</v>
      </c>
      <c r="H23" s="267">
        <f>JUVENILES!I26</f>
        <v>40</v>
      </c>
      <c r="I23" s="267">
        <f>JUVENILES!J26</f>
        <v>40</v>
      </c>
      <c r="J23" s="269">
        <f>SUM(H23:I23)</f>
        <v>80</v>
      </c>
      <c r="K23" s="270" t="s">
        <v>208</v>
      </c>
      <c r="L23" s="271" t="s">
        <v>208</v>
      </c>
      <c r="M23" s="272">
        <f>+F23+J23</f>
        <v>161</v>
      </c>
    </row>
    <row r="24" spans="1:13" s="264" customFormat="1" ht="15" customHeight="1" thickBot="1">
      <c r="A24" s="358" t="s">
        <v>212</v>
      </c>
      <c r="B24" s="359"/>
      <c r="C24" s="359"/>
      <c r="D24" s="359"/>
      <c r="E24" s="359"/>
      <c r="F24" s="359"/>
      <c r="G24" s="359"/>
      <c r="H24" s="359"/>
      <c r="I24" s="359"/>
      <c r="J24" s="359"/>
      <c r="K24" s="359"/>
      <c r="L24" s="359"/>
      <c r="M24" s="360"/>
    </row>
    <row r="25" spans="1:13" s="264" customFormat="1" ht="15" customHeight="1" thickBot="1">
      <c r="A25" s="273" t="s">
        <v>73</v>
      </c>
      <c r="B25" s="274" t="s">
        <v>50</v>
      </c>
      <c r="C25" s="275">
        <v>30</v>
      </c>
      <c r="D25" s="276">
        <v>53</v>
      </c>
      <c r="E25" s="276">
        <v>50</v>
      </c>
      <c r="F25" s="277">
        <f>SUM(D25:E25)</f>
        <v>103</v>
      </c>
      <c r="G25" s="278">
        <f>SUM(F25-C25)</f>
        <v>73</v>
      </c>
      <c r="H25" s="275">
        <v>51</v>
      </c>
      <c r="I25" s="275">
        <v>53</v>
      </c>
      <c r="J25" s="277">
        <f>SUM(H25:I25)</f>
        <v>104</v>
      </c>
      <c r="K25" s="278">
        <f>+(J25-C25)</f>
        <v>74</v>
      </c>
      <c r="L25" s="279">
        <f>SUM(G25+K25)</f>
        <v>147</v>
      </c>
      <c r="M25" s="280" t="s">
        <v>208</v>
      </c>
    </row>
    <row r="26" spans="1:13" s="264" customFormat="1" ht="17.25" thickBot="1"/>
    <row r="27" spans="1:13" s="264" customFormat="1" ht="15" customHeight="1" thickBot="1">
      <c r="A27" s="368" t="s">
        <v>213</v>
      </c>
      <c r="B27" s="369"/>
      <c r="C27" s="369"/>
      <c r="D27" s="369"/>
      <c r="E27" s="369"/>
      <c r="F27" s="369"/>
      <c r="G27" s="369"/>
      <c r="H27" s="369"/>
      <c r="I27" s="369"/>
      <c r="J27" s="369"/>
      <c r="K27" s="369"/>
      <c r="L27" s="369"/>
      <c r="M27" s="370"/>
    </row>
    <row r="28" spans="1:13" s="264" customFormat="1" ht="15" customHeight="1">
      <c r="A28" s="265" t="str">
        <f>'MEN 15'!A10</f>
        <v>BERCHOT TOMAS</v>
      </c>
      <c r="B28" s="266" t="str">
        <f>'MEN 15'!B10</f>
        <v>SPGC</v>
      </c>
      <c r="C28" s="267">
        <f>'MEN 15'!D10</f>
        <v>-1</v>
      </c>
      <c r="D28" s="268">
        <f>'MEN 15'!E10</f>
        <v>35</v>
      </c>
      <c r="E28" s="268">
        <f>'MEN 15'!F10</f>
        <v>38</v>
      </c>
      <c r="F28" s="269">
        <f>SUM(D28:E28)</f>
        <v>73</v>
      </c>
      <c r="G28" s="270" t="s">
        <v>208</v>
      </c>
      <c r="H28" s="267">
        <f>'MEN 15'!I10</f>
        <v>40</v>
      </c>
      <c r="I28" s="267">
        <f>'MEN 15'!J10</f>
        <v>36</v>
      </c>
      <c r="J28" s="269">
        <f>SUM(H28:I28)</f>
        <v>76</v>
      </c>
      <c r="K28" s="270" t="s">
        <v>208</v>
      </c>
      <c r="L28" s="271" t="s">
        <v>208</v>
      </c>
      <c r="M28" s="272">
        <f>+F28+J28</f>
        <v>149</v>
      </c>
    </row>
    <row r="29" spans="1:13" s="264" customFormat="1" ht="15" customHeight="1" thickBot="1">
      <c r="A29" s="265" t="str">
        <f>'MEN 15'!A11</f>
        <v>GIMENEZ QUIROGA GONZALO</v>
      </c>
      <c r="B29" s="266" t="str">
        <f>'MEN 15'!B11</f>
        <v>NGC</v>
      </c>
      <c r="C29" s="267">
        <f>'MEN 15'!D11</f>
        <v>2</v>
      </c>
      <c r="D29" s="268">
        <f>'MEN 15'!E11</f>
        <v>41</v>
      </c>
      <c r="E29" s="268">
        <f>'MEN 15'!F11</f>
        <v>38</v>
      </c>
      <c r="F29" s="269">
        <f>SUM(D29:E29)</f>
        <v>79</v>
      </c>
      <c r="G29" s="270" t="s">
        <v>208</v>
      </c>
      <c r="H29" s="267">
        <f>'MEN 15'!I11</f>
        <v>38</v>
      </c>
      <c r="I29" s="267">
        <f>'MEN 15'!J11</f>
        <v>35</v>
      </c>
      <c r="J29" s="269">
        <f>SUM(H29:I29)</f>
        <v>73</v>
      </c>
      <c r="K29" s="270" t="s">
        <v>208</v>
      </c>
      <c r="L29" s="271" t="s">
        <v>208</v>
      </c>
      <c r="M29" s="272">
        <f>+F29+J29</f>
        <v>152</v>
      </c>
    </row>
    <row r="30" spans="1:13" s="264" customFormat="1" ht="15" customHeight="1" thickBot="1">
      <c r="A30" s="368" t="s">
        <v>214</v>
      </c>
      <c r="B30" s="369"/>
      <c r="C30" s="369"/>
      <c r="D30" s="369"/>
      <c r="E30" s="369"/>
      <c r="F30" s="369"/>
      <c r="G30" s="369"/>
      <c r="H30" s="369"/>
      <c r="I30" s="369"/>
      <c r="J30" s="369"/>
      <c r="K30" s="369"/>
      <c r="L30" s="369"/>
      <c r="M30" s="370"/>
    </row>
    <row r="31" spans="1:13" s="264" customFormat="1" ht="15" customHeight="1">
      <c r="A31" s="265" t="s">
        <v>98</v>
      </c>
      <c r="B31" s="266" t="s">
        <v>99</v>
      </c>
      <c r="C31" s="267">
        <v>7</v>
      </c>
      <c r="D31" s="268">
        <v>41</v>
      </c>
      <c r="E31" s="268">
        <v>36</v>
      </c>
      <c r="F31" s="269">
        <f>SUM(D31:E31)</f>
        <v>77</v>
      </c>
      <c r="G31" s="270">
        <f>SUM(F31-C31)</f>
        <v>70</v>
      </c>
      <c r="H31" s="267">
        <v>42</v>
      </c>
      <c r="I31" s="267">
        <v>39</v>
      </c>
      <c r="J31" s="269">
        <f>SUM(H31:I31)</f>
        <v>81</v>
      </c>
      <c r="K31" s="270">
        <f>+(J31-C31)</f>
        <v>74</v>
      </c>
      <c r="L31" s="271">
        <f>SUM(G31+K31)</f>
        <v>144</v>
      </c>
      <c r="M31" s="272" t="s">
        <v>208</v>
      </c>
    </row>
    <row r="32" spans="1:13" s="264" customFormat="1" ht="15" customHeight="1" thickBot="1">
      <c r="A32" s="273" t="s">
        <v>112</v>
      </c>
      <c r="B32" s="274" t="s">
        <v>44</v>
      </c>
      <c r="C32" s="275">
        <v>22</v>
      </c>
      <c r="D32" s="276">
        <v>43</v>
      </c>
      <c r="E32" s="276">
        <v>49</v>
      </c>
      <c r="F32" s="277">
        <f>SUM(D32:E32)</f>
        <v>92</v>
      </c>
      <c r="G32" s="278">
        <f>SUM(F32-C32)</f>
        <v>70</v>
      </c>
      <c r="H32" s="275">
        <v>45</v>
      </c>
      <c r="I32" s="275">
        <v>52</v>
      </c>
      <c r="J32" s="277">
        <f>SUM(H32:I32)</f>
        <v>97</v>
      </c>
      <c r="K32" s="278">
        <f>+(J32-C32)</f>
        <v>75</v>
      </c>
      <c r="L32" s="279">
        <f>SUM(G32+K32)</f>
        <v>145</v>
      </c>
      <c r="M32" s="280" t="s">
        <v>208</v>
      </c>
    </row>
    <row r="33" spans="1:13" s="264" customFormat="1" ht="15" customHeight="1" thickBot="1"/>
    <row r="34" spans="1:13" s="264" customFormat="1" ht="15" customHeight="1" thickBot="1">
      <c r="A34" s="358" t="s">
        <v>223</v>
      </c>
      <c r="B34" s="359"/>
      <c r="C34" s="359"/>
      <c r="D34" s="359"/>
      <c r="E34" s="359"/>
      <c r="F34" s="359"/>
      <c r="G34" s="359"/>
      <c r="H34" s="359"/>
      <c r="I34" s="359"/>
      <c r="J34" s="359"/>
      <c r="K34" s="359"/>
      <c r="L34" s="359"/>
      <c r="M34" s="360"/>
    </row>
    <row r="35" spans="1:13" s="264" customFormat="1" ht="15" customHeight="1">
      <c r="A35" s="265" t="str">
        <f>'MEN 15'!A49</f>
        <v>MARTIN IARA</v>
      </c>
      <c r="B35" s="266" t="str">
        <f>'MEN 15'!B49</f>
        <v>CMDP</v>
      </c>
      <c r="C35" s="267">
        <f>'MEN 15'!D49</f>
        <v>1</v>
      </c>
      <c r="D35" s="268">
        <f>'MEN 15'!E49</f>
        <v>41</v>
      </c>
      <c r="E35" s="268">
        <f>'MEN 15'!F49</f>
        <v>42</v>
      </c>
      <c r="F35" s="269">
        <f>SUM(D35:E35)</f>
        <v>83</v>
      </c>
      <c r="G35" s="270" t="s">
        <v>208</v>
      </c>
      <c r="H35" s="267">
        <f>'MEN 15'!I49</f>
        <v>40</v>
      </c>
      <c r="I35" s="267">
        <f>'MEN 15'!J49</f>
        <v>36</v>
      </c>
      <c r="J35" s="269">
        <f>SUM(H35:I35)</f>
        <v>76</v>
      </c>
      <c r="K35" s="270" t="s">
        <v>208</v>
      </c>
      <c r="L35" s="271" t="s">
        <v>208</v>
      </c>
      <c r="M35" s="272">
        <f>+F35+J35</f>
        <v>159</v>
      </c>
    </row>
    <row r="36" spans="1:13" s="264" customFormat="1" ht="15" customHeight="1" thickBot="1">
      <c r="A36" s="265" t="str">
        <f>'MEN 15'!A50</f>
        <v>POLITA NUÑEZ MAITE</v>
      </c>
      <c r="B36" s="266" t="str">
        <f>'MEN 15'!B50</f>
        <v>SPGC</v>
      </c>
      <c r="C36" s="267">
        <f>'MEN 15'!D50</f>
        <v>8</v>
      </c>
      <c r="D36" s="268">
        <f>'MEN 15'!E50</f>
        <v>39</v>
      </c>
      <c r="E36" s="268">
        <f>'MEN 15'!F50</f>
        <v>43</v>
      </c>
      <c r="F36" s="269">
        <f>SUM(D36:E36)</f>
        <v>82</v>
      </c>
      <c r="G36" s="270" t="s">
        <v>208</v>
      </c>
      <c r="H36" s="267">
        <f>'MEN 15'!I50</f>
        <v>39</v>
      </c>
      <c r="I36" s="267">
        <f>'MEN 15'!J50</f>
        <v>39</v>
      </c>
      <c r="J36" s="269">
        <f>SUM(H36:I36)</f>
        <v>78</v>
      </c>
      <c r="K36" s="270" t="s">
        <v>208</v>
      </c>
      <c r="L36" s="271" t="s">
        <v>208</v>
      </c>
      <c r="M36" s="272">
        <f>+F36+J36</f>
        <v>160</v>
      </c>
    </row>
    <row r="37" spans="1:13" s="264" customFormat="1" ht="15" customHeight="1" thickBot="1">
      <c r="A37" s="358" t="s">
        <v>224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59"/>
      <c r="L37" s="359"/>
      <c r="M37" s="360"/>
    </row>
    <row r="38" spans="1:13" s="264" customFormat="1" ht="15" customHeight="1">
      <c r="A38" s="265" t="s">
        <v>122</v>
      </c>
      <c r="B38" s="266" t="s">
        <v>71</v>
      </c>
      <c r="C38" s="267">
        <v>9</v>
      </c>
      <c r="D38" s="268">
        <v>40</v>
      </c>
      <c r="E38" s="268">
        <v>39</v>
      </c>
      <c r="F38" s="269">
        <f>SUM(D38:E38)</f>
        <v>79</v>
      </c>
      <c r="G38" s="270">
        <f>SUM(F38-C38)</f>
        <v>70</v>
      </c>
      <c r="H38" s="267">
        <v>42</v>
      </c>
      <c r="I38" s="267">
        <v>41</v>
      </c>
      <c r="J38" s="269">
        <f>SUM(H38:I38)</f>
        <v>83</v>
      </c>
      <c r="K38" s="270">
        <f>+(J38-C38)</f>
        <v>74</v>
      </c>
      <c r="L38" s="271">
        <f>SUM(G38+K38)</f>
        <v>144</v>
      </c>
      <c r="M38" s="272" t="s">
        <v>208</v>
      </c>
    </row>
    <row r="39" spans="1:13" s="264" customFormat="1" ht="15" customHeight="1">
      <c r="A39" s="265" t="s">
        <v>125</v>
      </c>
      <c r="B39" s="266" t="s">
        <v>50</v>
      </c>
      <c r="C39" s="267">
        <v>17</v>
      </c>
      <c r="D39" s="268">
        <v>49</v>
      </c>
      <c r="E39" s="268">
        <v>47</v>
      </c>
      <c r="F39" s="269">
        <f>SUM(D39:E39)</f>
        <v>96</v>
      </c>
      <c r="G39" s="270">
        <f>SUM(F39-C39)</f>
        <v>79</v>
      </c>
      <c r="H39" s="267">
        <v>44</v>
      </c>
      <c r="I39" s="267">
        <v>48</v>
      </c>
      <c r="J39" s="269">
        <f>SUM(H39:I39)</f>
        <v>92</v>
      </c>
      <c r="K39" s="270">
        <f>+(J39-C39)</f>
        <v>75</v>
      </c>
      <c r="L39" s="271">
        <f>SUM(G39+K39)</f>
        <v>154</v>
      </c>
      <c r="M39" s="272" t="s">
        <v>208</v>
      </c>
    </row>
    <row r="40" spans="1:13" s="264" customFormat="1" ht="6.75" customHeight="1" thickBot="1"/>
    <row r="41" spans="1:13" s="264" customFormat="1" ht="15" customHeight="1" thickBot="1">
      <c r="A41" s="368" t="s">
        <v>215</v>
      </c>
      <c r="B41" s="369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70"/>
    </row>
    <row r="42" spans="1:13" s="264" customFormat="1" ht="15" customHeight="1">
      <c r="A42" s="265" t="str">
        <f>'MEN 13'!A10</f>
        <v>JENKINS STEVE</v>
      </c>
      <c r="B42" s="266" t="str">
        <f>'MEN 13'!B10</f>
        <v>MDPGC</v>
      </c>
      <c r="C42" s="267">
        <f>'MEN 13'!D10</f>
        <v>16</v>
      </c>
      <c r="D42" s="268">
        <f>'MEN 13'!E10</f>
        <v>45</v>
      </c>
      <c r="E42" s="268">
        <f>'MEN 13'!F10</f>
        <v>42</v>
      </c>
      <c r="F42" s="269">
        <f>SUM(D42:E42)</f>
        <v>87</v>
      </c>
      <c r="G42" s="270" t="s">
        <v>208</v>
      </c>
      <c r="H42" s="267">
        <f>'MEN 13'!I10</f>
        <v>43</v>
      </c>
      <c r="I42" s="267">
        <f>'MEN 13'!J10</f>
        <v>43</v>
      </c>
      <c r="J42" s="269">
        <f>SUM(H42:I42)</f>
        <v>86</v>
      </c>
      <c r="K42" s="270" t="s">
        <v>208</v>
      </c>
      <c r="L42" s="271" t="s">
        <v>208</v>
      </c>
      <c r="M42" s="272">
        <f>+F42+J42</f>
        <v>173</v>
      </c>
    </row>
    <row r="43" spans="1:13" s="264" customFormat="1" ht="15" customHeight="1" thickBot="1">
      <c r="A43" s="265" t="str">
        <f>'MEN 13'!A11</f>
        <v>CRUZ COSME</v>
      </c>
      <c r="B43" s="266" t="str">
        <f>'MEN 13'!B11</f>
        <v>EVTGC</v>
      </c>
      <c r="C43" s="267">
        <f>'MEN 13'!D11</f>
        <v>8</v>
      </c>
      <c r="D43" s="268">
        <f>'MEN 13'!E11</f>
        <v>48</v>
      </c>
      <c r="E43" s="268">
        <f>'MEN 13'!F11</f>
        <v>47</v>
      </c>
      <c r="F43" s="269">
        <f>SUM(D43:E43)</f>
        <v>95</v>
      </c>
      <c r="G43" s="270" t="s">
        <v>208</v>
      </c>
      <c r="H43" s="267">
        <f>'MEN 13'!I11</f>
        <v>46</v>
      </c>
      <c r="I43" s="267">
        <f>'MEN 13'!J11</f>
        <v>43</v>
      </c>
      <c r="J43" s="269">
        <f>SUM(H43:I43)</f>
        <v>89</v>
      </c>
      <c r="K43" s="270" t="s">
        <v>208</v>
      </c>
      <c r="L43" s="271" t="s">
        <v>208</v>
      </c>
      <c r="M43" s="272">
        <f>+F43+J43</f>
        <v>184</v>
      </c>
    </row>
    <row r="44" spans="1:13" s="264" customFormat="1" ht="15" customHeight="1" thickBot="1">
      <c r="A44" s="368" t="s">
        <v>216</v>
      </c>
      <c r="B44" s="369"/>
      <c r="C44" s="369"/>
      <c r="D44" s="369"/>
      <c r="E44" s="369"/>
      <c r="F44" s="369"/>
      <c r="G44" s="369"/>
      <c r="H44" s="369"/>
      <c r="I44" s="369"/>
      <c r="J44" s="369"/>
      <c r="K44" s="369"/>
      <c r="L44" s="369"/>
      <c r="M44" s="370"/>
    </row>
    <row r="45" spans="1:13" s="264" customFormat="1" ht="15" customHeight="1">
      <c r="A45" s="265" t="s">
        <v>118</v>
      </c>
      <c r="B45" s="266" t="s">
        <v>57</v>
      </c>
      <c r="C45" s="267">
        <v>36</v>
      </c>
      <c r="D45" s="268">
        <v>50</v>
      </c>
      <c r="E45" s="268">
        <v>51</v>
      </c>
      <c r="F45" s="269">
        <f>SUM(D45:E45)</f>
        <v>101</v>
      </c>
      <c r="G45" s="270">
        <f>SUM(F45-C45)</f>
        <v>65</v>
      </c>
      <c r="H45" s="267">
        <v>50</v>
      </c>
      <c r="I45" s="267">
        <v>59</v>
      </c>
      <c r="J45" s="269">
        <f>SUM(H45:I45)</f>
        <v>109</v>
      </c>
      <c r="K45" s="270">
        <f>+(J45-C45)</f>
        <v>73</v>
      </c>
      <c r="L45" s="271">
        <f>SUM(G45+K45)</f>
        <v>138</v>
      </c>
      <c r="M45" s="272" t="s">
        <v>208</v>
      </c>
    </row>
    <row r="46" spans="1:13" s="264" customFormat="1" ht="15" customHeight="1" thickBot="1">
      <c r="A46" s="273" t="s">
        <v>115</v>
      </c>
      <c r="B46" s="274" t="s">
        <v>48</v>
      </c>
      <c r="C46" s="275">
        <v>23</v>
      </c>
      <c r="D46" s="276">
        <v>47</v>
      </c>
      <c r="E46" s="276">
        <v>46</v>
      </c>
      <c r="F46" s="277">
        <f>SUM(D46:E46)</f>
        <v>93</v>
      </c>
      <c r="G46" s="278">
        <f>SUM(F46-C46)</f>
        <v>70</v>
      </c>
      <c r="H46" s="275">
        <v>49</v>
      </c>
      <c r="I46" s="275">
        <v>50</v>
      </c>
      <c r="J46" s="277">
        <f>SUM(H46:I46)</f>
        <v>99</v>
      </c>
      <c r="K46" s="278">
        <f>+(J46-C46)</f>
        <v>76</v>
      </c>
      <c r="L46" s="279">
        <f>SUM(G46+K46)</f>
        <v>146</v>
      </c>
      <c r="M46" s="280" t="s">
        <v>208</v>
      </c>
    </row>
    <row r="47" spans="1:13" s="264" customFormat="1" ht="15" customHeight="1" thickBot="1"/>
    <row r="48" spans="1:13" s="264" customFormat="1" ht="15" customHeight="1" thickBot="1">
      <c r="A48" s="368" t="s">
        <v>280</v>
      </c>
      <c r="B48" s="369"/>
      <c r="C48" s="369"/>
      <c r="D48" s="369"/>
      <c r="E48" s="369"/>
      <c r="F48" s="369"/>
      <c r="G48" s="369"/>
      <c r="H48" s="369"/>
      <c r="I48" s="369"/>
      <c r="J48" s="369"/>
      <c r="K48" s="369"/>
      <c r="L48" s="369"/>
      <c r="M48" s="370"/>
    </row>
    <row r="49" spans="1:13" s="264" customFormat="1" ht="15" customHeight="1" thickBot="1">
      <c r="A49" s="273" t="s">
        <v>278</v>
      </c>
      <c r="B49" s="274" t="s">
        <v>50</v>
      </c>
      <c r="C49" s="361" t="s">
        <v>279</v>
      </c>
      <c r="D49" s="362"/>
      <c r="E49" s="362"/>
      <c r="F49" s="362"/>
      <c r="G49" s="362"/>
      <c r="H49" s="362"/>
      <c r="I49" s="362"/>
      <c r="J49" s="362"/>
      <c r="K49" s="362"/>
      <c r="L49" s="362"/>
      <c r="M49" s="363"/>
    </row>
    <row r="50" spans="1:13" s="264" customFormat="1" ht="15" customHeight="1" thickBot="1">
      <c r="A50" s="368" t="s">
        <v>281</v>
      </c>
      <c r="B50" s="369"/>
      <c r="C50" s="369"/>
      <c r="D50" s="369"/>
      <c r="E50" s="369"/>
      <c r="F50" s="369"/>
      <c r="G50" s="369"/>
      <c r="H50" s="369"/>
      <c r="I50" s="369"/>
      <c r="J50" s="369"/>
      <c r="K50" s="369"/>
      <c r="L50" s="369"/>
      <c r="M50" s="370"/>
    </row>
    <row r="51" spans="1:13" s="264" customFormat="1" ht="15" customHeight="1" thickBot="1">
      <c r="A51" s="273" t="s">
        <v>105</v>
      </c>
      <c r="B51" s="274" t="s">
        <v>44</v>
      </c>
      <c r="C51" s="361" t="s">
        <v>283</v>
      </c>
      <c r="D51" s="362"/>
      <c r="E51" s="362"/>
      <c r="F51" s="362"/>
      <c r="G51" s="362"/>
      <c r="H51" s="362"/>
      <c r="I51" s="362"/>
      <c r="J51" s="362"/>
      <c r="K51" s="362"/>
      <c r="L51" s="362"/>
      <c r="M51" s="363"/>
    </row>
    <row r="52" spans="1:13" s="264" customFormat="1" ht="15" customHeight="1" thickBot="1">
      <c r="A52" s="358" t="s">
        <v>284</v>
      </c>
      <c r="B52" s="359"/>
      <c r="C52" s="359"/>
      <c r="D52" s="359"/>
      <c r="E52" s="359"/>
      <c r="F52" s="359"/>
      <c r="G52" s="359"/>
      <c r="H52" s="359"/>
      <c r="I52" s="359"/>
      <c r="J52" s="359"/>
      <c r="K52" s="359"/>
      <c r="L52" s="359"/>
      <c r="M52" s="360"/>
    </row>
    <row r="53" spans="1:13" s="264" customFormat="1" ht="15" customHeight="1" thickBot="1">
      <c r="A53" s="273" t="s">
        <v>286</v>
      </c>
      <c r="B53" s="274" t="s">
        <v>53</v>
      </c>
      <c r="C53" s="361" t="s">
        <v>287</v>
      </c>
      <c r="D53" s="362"/>
      <c r="E53" s="362"/>
      <c r="F53" s="362"/>
      <c r="G53" s="362"/>
      <c r="H53" s="362"/>
      <c r="I53" s="362"/>
      <c r="J53" s="362"/>
      <c r="K53" s="362"/>
      <c r="L53" s="362"/>
      <c r="M53" s="363"/>
    </row>
    <row r="54" spans="1:13" s="264" customFormat="1" ht="15" customHeight="1" thickBot="1">
      <c r="A54" s="358" t="s">
        <v>285</v>
      </c>
      <c r="B54" s="359"/>
      <c r="C54" s="359"/>
      <c r="D54" s="359"/>
      <c r="E54" s="359"/>
      <c r="F54" s="359"/>
      <c r="G54" s="359"/>
      <c r="H54" s="359"/>
      <c r="I54" s="359"/>
      <c r="J54" s="359"/>
      <c r="K54" s="359"/>
      <c r="L54" s="359"/>
      <c r="M54" s="360"/>
    </row>
    <row r="55" spans="1:13" s="264" customFormat="1" ht="15" customHeight="1" thickBot="1">
      <c r="A55" s="273" t="s">
        <v>288</v>
      </c>
      <c r="B55" s="274" t="s">
        <v>44</v>
      </c>
      <c r="C55" s="361" t="s">
        <v>289</v>
      </c>
      <c r="D55" s="362"/>
      <c r="E55" s="362"/>
      <c r="F55" s="362"/>
      <c r="G55" s="362"/>
      <c r="H55" s="362"/>
      <c r="I55" s="362"/>
      <c r="J55" s="362"/>
      <c r="K55" s="362"/>
      <c r="L55" s="362"/>
      <c r="M55" s="363"/>
    </row>
    <row r="56" spans="1:13" s="264" customFormat="1" ht="15" customHeight="1">
      <c r="B56" s="281"/>
    </row>
    <row r="57" spans="1:13" s="264" customFormat="1" ht="15" customHeight="1">
      <c r="B57" s="281"/>
    </row>
    <row r="58" spans="1:13" s="264" customFormat="1" ht="15" customHeight="1">
      <c r="B58" s="281"/>
    </row>
    <row r="59" spans="1:13" s="264" customFormat="1" ht="15" customHeight="1">
      <c r="B59" s="281"/>
    </row>
    <row r="60" spans="1:13" s="264" customFormat="1" ht="15" customHeight="1">
      <c r="B60" s="281"/>
    </row>
    <row r="61" spans="1:13" s="264" customFormat="1" ht="15" customHeight="1">
      <c r="B61" s="281"/>
    </row>
    <row r="62" spans="1:13" s="264" customFormat="1" ht="15" customHeight="1">
      <c r="B62" s="281"/>
    </row>
    <row r="63" spans="1:13" s="264" customFormat="1" ht="15" customHeight="1">
      <c r="B63" s="281"/>
    </row>
    <row r="64" spans="1:13" s="264" customFormat="1" ht="15" customHeight="1">
      <c r="B64" s="281"/>
    </row>
    <row r="65" spans="2:2" s="264" customFormat="1" ht="15" customHeight="1">
      <c r="B65" s="281"/>
    </row>
    <row r="66" spans="2:2" s="264" customFormat="1" ht="15" customHeight="1">
      <c r="B66" s="281"/>
    </row>
    <row r="67" spans="2:2" s="264" customFormat="1" ht="15" customHeight="1">
      <c r="B67" s="281"/>
    </row>
    <row r="68" spans="2:2" s="264" customFormat="1" ht="15" customHeight="1">
      <c r="B68" s="281"/>
    </row>
    <row r="69" spans="2:2" s="264" customFormat="1" ht="15" customHeight="1">
      <c r="B69" s="281"/>
    </row>
    <row r="70" spans="2:2" s="264" customFormat="1" ht="15" customHeight="1">
      <c r="B70" s="281"/>
    </row>
    <row r="71" spans="2:2" s="264" customFormat="1" ht="15" customHeight="1">
      <c r="B71" s="281"/>
    </row>
    <row r="72" spans="2:2" s="264" customFormat="1" ht="15" customHeight="1">
      <c r="B72" s="281"/>
    </row>
    <row r="73" spans="2:2" s="264" customFormat="1" ht="15" customHeight="1">
      <c r="B73" s="281"/>
    </row>
    <row r="74" spans="2:2" s="264" customFormat="1" ht="15" customHeight="1">
      <c r="B74" s="281"/>
    </row>
    <row r="75" spans="2:2" s="264" customFormat="1" ht="15" customHeight="1">
      <c r="B75" s="281"/>
    </row>
    <row r="76" spans="2:2" s="264" customFormat="1" ht="15" customHeight="1">
      <c r="B76" s="281"/>
    </row>
    <row r="77" spans="2:2" s="264" customFormat="1" ht="15" customHeight="1">
      <c r="B77" s="281"/>
    </row>
    <row r="78" spans="2:2" s="264" customFormat="1" ht="15" customHeight="1">
      <c r="B78" s="281"/>
    </row>
    <row r="79" spans="2:2" s="264" customFormat="1" ht="15" customHeight="1">
      <c r="B79" s="281"/>
    </row>
    <row r="80" spans="2:2" s="264" customFormat="1" ht="15" customHeight="1">
      <c r="B80" s="281"/>
    </row>
    <row r="81" spans="2:7" s="264" customFormat="1" ht="15" customHeight="1">
      <c r="B81" s="281"/>
    </row>
    <row r="82" spans="2:7" s="264" customFormat="1" ht="15" customHeight="1">
      <c r="B82" s="281"/>
    </row>
    <row r="83" spans="2:7" s="264" customFormat="1" ht="15" customHeight="1">
      <c r="B83" s="281"/>
    </row>
    <row r="84" spans="2:7" s="264" customFormat="1" ht="15" customHeight="1">
      <c r="B84" s="281"/>
    </row>
    <row r="85" spans="2:7" s="264" customFormat="1" ht="15" customHeight="1">
      <c r="B85" s="281"/>
    </row>
    <row r="86" spans="2:7" s="264" customFormat="1" ht="15" customHeight="1">
      <c r="B86" s="281"/>
    </row>
    <row r="87" spans="2:7" s="264" customFormat="1" ht="15" customHeight="1">
      <c r="B87" s="281"/>
    </row>
    <row r="88" spans="2:7" s="264" customFormat="1" ht="15" customHeight="1">
      <c r="B88" s="281"/>
    </row>
    <row r="89" spans="2:7" s="264" customFormat="1" ht="15" customHeight="1">
      <c r="B89" s="281"/>
    </row>
    <row r="90" spans="2:7" s="264" customFormat="1" ht="15" customHeight="1">
      <c r="B90" s="281"/>
    </row>
    <row r="91" spans="2:7" s="264" customFormat="1" ht="15" customHeight="1">
      <c r="B91" s="281"/>
    </row>
    <row r="92" spans="2:7" s="264" customFormat="1" ht="15" customHeight="1">
      <c r="B92" s="281"/>
    </row>
    <row r="93" spans="2:7" s="264" customFormat="1" ht="15" customHeight="1">
      <c r="B93" s="281"/>
    </row>
    <row r="94" spans="2:7">
      <c r="C94" s="68"/>
      <c r="D94" s="68"/>
      <c r="E94" s="68"/>
      <c r="F94" s="68"/>
      <c r="G94" s="68"/>
    </row>
    <row r="95" spans="2:7">
      <c r="C95" s="68"/>
      <c r="D95" s="68"/>
      <c r="E95" s="68"/>
      <c r="F95" s="68"/>
      <c r="G95" s="68"/>
    </row>
    <row r="96" spans="2:7">
      <c r="C96" s="68"/>
      <c r="D96" s="68"/>
      <c r="E96" s="68"/>
      <c r="F96" s="68"/>
      <c r="G96" s="68"/>
    </row>
    <row r="97" spans="3:7">
      <c r="C97" s="68"/>
      <c r="D97" s="68"/>
      <c r="E97" s="68"/>
      <c r="F97" s="68"/>
      <c r="G97" s="68"/>
    </row>
    <row r="98" spans="3:7">
      <c r="C98" s="68"/>
      <c r="D98" s="68"/>
      <c r="E98" s="68"/>
      <c r="F98" s="68"/>
      <c r="G98" s="68"/>
    </row>
    <row r="99" spans="3:7">
      <c r="C99" s="68"/>
      <c r="D99" s="68"/>
      <c r="E99" s="68"/>
      <c r="F99" s="68"/>
      <c r="G99" s="68"/>
    </row>
    <row r="100" spans="3:7">
      <c r="C100" s="68"/>
      <c r="D100" s="68"/>
      <c r="E100" s="68"/>
      <c r="F100" s="68"/>
      <c r="G100" s="68"/>
    </row>
    <row r="101" spans="3:7">
      <c r="C101" s="68"/>
      <c r="D101" s="68"/>
      <c r="E101" s="68"/>
      <c r="F101" s="68"/>
      <c r="G101" s="68"/>
    </row>
    <row r="102" spans="3:7">
      <c r="C102" s="68"/>
      <c r="D102" s="68"/>
      <c r="E102" s="68"/>
      <c r="F102" s="68"/>
      <c r="G102" s="68"/>
    </row>
    <row r="103" spans="3:7">
      <c r="C103" s="68"/>
      <c r="D103" s="68"/>
      <c r="E103" s="68"/>
      <c r="F103" s="68"/>
      <c r="G103" s="68"/>
    </row>
    <row r="104" spans="3:7">
      <c r="C104" s="68"/>
      <c r="D104" s="68"/>
      <c r="E104" s="68"/>
      <c r="F104" s="68"/>
      <c r="G104" s="68"/>
    </row>
    <row r="105" spans="3:7">
      <c r="C105" s="68"/>
      <c r="D105" s="68"/>
      <c r="E105" s="68"/>
      <c r="F105" s="68"/>
      <c r="G105" s="68"/>
    </row>
    <row r="106" spans="3:7">
      <c r="C106" s="68"/>
      <c r="D106" s="68"/>
      <c r="E106" s="68"/>
      <c r="F106" s="68"/>
      <c r="G106" s="68"/>
    </row>
    <row r="107" spans="3:7">
      <c r="C107" s="68"/>
      <c r="D107" s="68"/>
      <c r="E107" s="68"/>
      <c r="F107" s="68"/>
      <c r="G107" s="68"/>
    </row>
    <row r="108" spans="3:7">
      <c r="C108" s="68"/>
      <c r="D108" s="68"/>
      <c r="E108" s="68"/>
      <c r="F108" s="68"/>
      <c r="G108" s="68"/>
    </row>
    <row r="109" spans="3:7">
      <c r="C109" s="68"/>
      <c r="D109" s="68"/>
      <c r="E109" s="68"/>
      <c r="F109" s="68"/>
      <c r="G109" s="68"/>
    </row>
    <row r="110" spans="3:7">
      <c r="C110" s="68"/>
      <c r="D110" s="68"/>
      <c r="E110" s="68"/>
      <c r="F110" s="68"/>
      <c r="G110" s="68"/>
    </row>
    <row r="111" spans="3:7">
      <c r="C111" s="68"/>
      <c r="D111" s="68"/>
      <c r="E111" s="68"/>
      <c r="F111" s="68"/>
      <c r="G111" s="68"/>
    </row>
    <row r="112" spans="3:7">
      <c r="C112" s="68"/>
      <c r="D112" s="68"/>
      <c r="E112" s="68"/>
      <c r="F112" s="68"/>
      <c r="G112" s="68"/>
    </row>
    <row r="113" spans="3:7">
      <c r="C113" s="68"/>
      <c r="D113" s="68"/>
      <c r="E113" s="68"/>
      <c r="F113" s="68"/>
      <c r="G113" s="68"/>
    </row>
    <row r="114" spans="3:7">
      <c r="C114" s="68"/>
      <c r="D114" s="68"/>
      <c r="E114" s="68"/>
      <c r="F114" s="68"/>
      <c r="G114" s="68"/>
    </row>
    <row r="115" spans="3:7">
      <c r="C115" s="68"/>
      <c r="D115" s="68"/>
      <c r="E115" s="68"/>
      <c r="F115" s="68"/>
      <c r="G115" s="68"/>
    </row>
    <row r="116" spans="3:7">
      <c r="C116" s="68"/>
      <c r="D116" s="68"/>
      <c r="E116" s="68"/>
      <c r="F116" s="68"/>
      <c r="G116" s="68"/>
    </row>
    <row r="117" spans="3:7">
      <c r="C117" s="68"/>
      <c r="D117" s="68"/>
      <c r="E117" s="68"/>
      <c r="F117" s="68"/>
      <c r="G117" s="68"/>
    </row>
    <row r="118" spans="3:7">
      <c r="C118" s="68"/>
      <c r="D118" s="68"/>
      <c r="E118" s="68"/>
      <c r="F118" s="68"/>
      <c r="G118" s="68"/>
    </row>
    <row r="119" spans="3:7">
      <c r="C119" s="68"/>
      <c r="D119" s="68"/>
      <c r="E119" s="68"/>
      <c r="F119" s="68"/>
      <c r="G119" s="68"/>
    </row>
    <row r="120" spans="3:7">
      <c r="C120" s="68"/>
      <c r="D120" s="68"/>
      <c r="E120" s="68"/>
      <c r="F120" s="68"/>
      <c r="G120" s="68"/>
    </row>
    <row r="121" spans="3:7">
      <c r="C121" s="68"/>
      <c r="D121" s="68"/>
      <c r="E121" s="68"/>
      <c r="F121" s="68"/>
      <c r="G121" s="68"/>
    </row>
    <row r="122" spans="3:7">
      <c r="C122" s="68"/>
      <c r="D122" s="68"/>
      <c r="E122" s="68"/>
      <c r="F122" s="68"/>
      <c r="G122" s="68"/>
    </row>
    <row r="123" spans="3:7">
      <c r="C123" s="68"/>
      <c r="D123" s="68"/>
      <c r="E123" s="68"/>
      <c r="F123" s="68"/>
      <c r="G123" s="68"/>
    </row>
    <row r="124" spans="3:7">
      <c r="C124" s="68"/>
      <c r="D124" s="68"/>
      <c r="E124" s="68"/>
      <c r="F124" s="68"/>
      <c r="G124" s="68"/>
    </row>
    <row r="125" spans="3:7">
      <c r="C125" s="68"/>
      <c r="D125" s="68"/>
      <c r="E125" s="68"/>
      <c r="F125" s="68"/>
      <c r="G125" s="68"/>
    </row>
    <row r="126" spans="3:7">
      <c r="C126" s="68"/>
      <c r="D126" s="68"/>
      <c r="E126" s="68"/>
      <c r="F126" s="68"/>
      <c r="G126" s="68"/>
    </row>
    <row r="127" spans="3:7">
      <c r="C127" s="68"/>
      <c r="D127" s="68"/>
      <c r="E127" s="68"/>
      <c r="F127" s="68"/>
      <c r="G127" s="68"/>
    </row>
    <row r="128" spans="3:7">
      <c r="C128" s="68"/>
      <c r="D128" s="68"/>
      <c r="E128" s="68"/>
      <c r="F128" s="68"/>
      <c r="G128" s="68"/>
    </row>
    <row r="129" spans="3:7">
      <c r="C129" s="68"/>
      <c r="D129" s="68"/>
      <c r="E129" s="68"/>
      <c r="F129" s="68"/>
      <c r="G129" s="68"/>
    </row>
    <row r="130" spans="3:7">
      <c r="C130" s="68"/>
      <c r="D130" s="68"/>
      <c r="E130" s="68"/>
      <c r="F130" s="68"/>
      <c r="G130" s="68"/>
    </row>
    <row r="131" spans="3:7">
      <c r="C131" s="68"/>
      <c r="D131" s="68"/>
      <c r="E131" s="68"/>
      <c r="F131" s="68"/>
      <c r="G131" s="68"/>
    </row>
    <row r="132" spans="3:7">
      <c r="C132" s="68"/>
      <c r="D132" s="68"/>
      <c r="E132" s="68"/>
      <c r="F132" s="68"/>
      <c r="G132" s="68"/>
    </row>
    <row r="133" spans="3:7">
      <c r="C133" s="68"/>
      <c r="D133" s="68"/>
      <c r="E133" s="68"/>
      <c r="F133" s="68"/>
      <c r="G133" s="68"/>
    </row>
    <row r="134" spans="3:7">
      <c r="C134" s="68"/>
      <c r="D134" s="68"/>
      <c r="E134" s="68"/>
      <c r="F134" s="68"/>
      <c r="G134" s="68"/>
    </row>
    <row r="135" spans="3:7">
      <c r="C135" s="68"/>
      <c r="D135" s="68"/>
      <c r="E135" s="68"/>
      <c r="F135" s="68"/>
      <c r="G135" s="68"/>
    </row>
    <row r="136" spans="3:7">
      <c r="C136" s="68"/>
      <c r="D136" s="68"/>
      <c r="E136" s="68"/>
      <c r="F136" s="68"/>
      <c r="G136" s="68"/>
    </row>
    <row r="137" spans="3:7">
      <c r="C137" s="68"/>
      <c r="D137" s="68"/>
      <c r="E137" s="68"/>
      <c r="F137" s="68"/>
      <c r="G137" s="68"/>
    </row>
    <row r="138" spans="3:7">
      <c r="C138" s="68"/>
      <c r="D138" s="68"/>
      <c r="E138" s="68"/>
      <c r="F138" s="68"/>
      <c r="G138" s="68"/>
    </row>
    <row r="139" spans="3:7">
      <c r="C139" s="68"/>
      <c r="D139" s="68"/>
      <c r="E139" s="68"/>
      <c r="F139" s="68"/>
      <c r="G139" s="68"/>
    </row>
    <row r="140" spans="3:7">
      <c r="C140" s="68"/>
      <c r="D140" s="68"/>
      <c r="E140" s="68"/>
      <c r="F140" s="68"/>
      <c r="G140" s="68"/>
    </row>
    <row r="141" spans="3:7">
      <c r="C141" s="68"/>
      <c r="D141" s="68"/>
      <c r="E141" s="68"/>
      <c r="F141" s="68"/>
      <c r="G141" s="68"/>
    </row>
    <row r="142" spans="3:7">
      <c r="C142" s="68"/>
      <c r="D142" s="68"/>
      <c r="E142" s="68"/>
      <c r="F142" s="68"/>
      <c r="G142" s="68"/>
    </row>
    <row r="143" spans="3:7">
      <c r="C143" s="68"/>
      <c r="D143" s="68"/>
      <c r="E143" s="68"/>
      <c r="F143" s="68"/>
      <c r="G143" s="68"/>
    </row>
    <row r="144" spans="3:7">
      <c r="C144" s="68"/>
      <c r="D144" s="68"/>
      <c r="E144" s="68"/>
      <c r="F144" s="68"/>
      <c r="G144" s="68"/>
    </row>
    <row r="145" spans="3:7">
      <c r="C145" s="68"/>
      <c r="D145" s="68"/>
      <c r="E145" s="68"/>
      <c r="F145" s="68"/>
      <c r="G145" s="68"/>
    </row>
    <row r="146" spans="3:7">
      <c r="C146" s="68"/>
      <c r="D146" s="68"/>
      <c r="E146" s="68"/>
      <c r="F146" s="68"/>
      <c r="G146" s="68"/>
    </row>
    <row r="147" spans="3:7">
      <c r="C147" s="68"/>
      <c r="D147" s="68"/>
      <c r="E147" s="68"/>
      <c r="F147" s="68"/>
      <c r="G147" s="68"/>
    </row>
    <row r="148" spans="3:7">
      <c r="C148" s="68"/>
      <c r="D148" s="68"/>
      <c r="E148" s="68"/>
      <c r="F148" s="68"/>
      <c r="G148" s="68"/>
    </row>
    <row r="149" spans="3:7">
      <c r="C149" s="68"/>
      <c r="D149" s="68"/>
      <c r="E149" s="68"/>
      <c r="F149" s="68"/>
      <c r="G149" s="68"/>
    </row>
    <row r="150" spans="3:7">
      <c r="C150" s="68"/>
      <c r="D150" s="68"/>
      <c r="E150" s="68"/>
      <c r="F150" s="68"/>
      <c r="G150" s="68"/>
    </row>
    <row r="151" spans="3:7">
      <c r="C151" s="68"/>
      <c r="D151" s="68"/>
      <c r="E151" s="68"/>
      <c r="F151" s="68"/>
      <c r="G151" s="68"/>
    </row>
    <row r="152" spans="3:7">
      <c r="C152" s="68"/>
      <c r="D152" s="68"/>
      <c r="E152" s="68"/>
      <c r="F152" s="68"/>
      <c r="G152" s="68"/>
    </row>
    <row r="153" spans="3:7">
      <c r="C153" s="68"/>
      <c r="D153" s="68"/>
      <c r="E153" s="68"/>
      <c r="F153" s="68"/>
      <c r="G153" s="68"/>
    </row>
    <row r="154" spans="3:7">
      <c r="C154" s="68"/>
      <c r="D154" s="68"/>
      <c r="E154" s="68"/>
      <c r="F154" s="68"/>
      <c r="G154" s="68"/>
    </row>
    <row r="155" spans="3:7">
      <c r="C155" s="68"/>
      <c r="D155" s="68"/>
      <c r="E155" s="68"/>
      <c r="F155" s="68"/>
      <c r="G155" s="68"/>
    </row>
    <row r="156" spans="3:7">
      <c r="C156" s="68"/>
      <c r="D156" s="68"/>
      <c r="E156" s="68"/>
      <c r="F156" s="68"/>
      <c r="G156" s="68"/>
    </row>
    <row r="157" spans="3:7">
      <c r="C157" s="68"/>
      <c r="D157" s="68"/>
      <c r="E157" s="68"/>
      <c r="F157" s="68"/>
      <c r="G157" s="68"/>
    </row>
    <row r="158" spans="3:7">
      <c r="C158" s="68"/>
      <c r="D158" s="68"/>
      <c r="E158" s="68"/>
      <c r="F158" s="68"/>
      <c r="G158" s="68"/>
    </row>
    <row r="159" spans="3:7">
      <c r="C159" s="68"/>
      <c r="D159" s="68"/>
      <c r="E159" s="68"/>
      <c r="F159" s="68"/>
      <c r="G159" s="68"/>
    </row>
    <row r="160" spans="3:7">
      <c r="C160" s="68"/>
      <c r="D160" s="68"/>
      <c r="E160" s="68"/>
      <c r="F160" s="68"/>
      <c r="G160" s="68"/>
    </row>
    <row r="161" spans="3:7">
      <c r="C161" s="68"/>
      <c r="D161" s="68"/>
      <c r="E161" s="68"/>
      <c r="F161" s="68"/>
      <c r="G161" s="68"/>
    </row>
    <row r="162" spans="3:7">
      <c r="C162" s="68"/>
      <c r="D162" s="68"/>
      <c r="E162" s="68"/>
      <c r="F162" s="68"/>
      <c r="G162" s="68"/>
    </row>
    <row r="163" spans="3:7">
      <c r="C163" s="68"/>
      <c r="D163" s="68"/>
      <c r="E163" s="68"/>
      <c r="F163" s="68"/>
      <c r="G163" s="68"/>
    </row>
    <row r="164" spans="3:7">
      <c r="C164" s="68"/>
      <c r="D164" s="68"/>
      <c r="E164" s="68"/>
      <c r="F164" s="68"/>
      <c r="G164" s="68"/>
    </row>
    <row r="165" spans="3:7">
      <c r="C165" s="68"/>
      <c r="D165" s="68"/>
      <c r="E165" s="68"/>
      <c r="F165" s="68"/>
      <c r="G165" s="68"/>
    </row>
    <row r="166" spans="3:7">
      <c r="C166" s="68"/>
      <c r="D166" s="68"/>
      <c r="E166" s="68"/>
      <c r="F166" s="68"/>
      <c r="G166" s="68"/>
    </row>
    <row r="167" spans="3:7">
      <c r="C167" s="68"/>
      <c r="D167" s="68"/>
      <c r="E167" s="68"/>
      <c r="F167" s="68"/>
      <c r="G167" s="68"/>
    </row>
    <row r="168" spans="3:7">
      <c r="C168" s="68"/>
      <c r="D168" s="68"/>
      <c r="E168" s="68"/>
      <c r="F168" s="68"/>
      <c r="G168" s="68"/>
    </row>
    <row r="169" spans="3:7">
      <c r="C169" s="68"/>
      <c r="D169" s="68"/>
      <c r="E169" s="68"/>
      <c r="F169" s="68"/>
      <c r="G169" s="68"/>
    </row>
    <row r="170" spans="3:7">
      <c r="C170" s="68"/>
      <c r="D170" s="68"/>
      <c r="E170" s="68"/>
      <c r="F170" s="68"/>
      <c r="G170" s="68"/>
    </row>
    <row r="171" spans="3:7">
      <c r="C171" s="68"/>
      <c r="D171" s="68"/>
      <c r="E171" s="68"/>
      <c r="F171" s="68"/>
      <c r="G171" s="68"/>
    </row>
    <row r="172" spans="3:7">
      <c r="C172" s="68"/>
      <c r="D172" s="68"/>
      <c r="E172" s="68"/>
      <c r="F172" s="68"/>
      <c r="G172" s="68"/>
    </row>
    <row r="173" spans="3:7">
      <c r="C173" s="68"/>
      <c r="D173" s="68"/>
      <c r="E173" s="68"/>
      <c r="F173" s="68"/>
      <c r="G173" s="68"/>
    </row>
    <row r="174" spans="3:7">
      <c r="C174" s="68"/>
      <c r="D174" s="68"/>
      <c r="E174" s="68"/>
      <c r="F174" s="68"/>
      <c r="G174" s="68"/>
    </row>
    <row r="175" spans="3:7">
      <c r="C175" s="68"/>
      <c r="D175" s="68"/>
      <c r="E175" s="68"/>
      <c r="F175" s="68"/>
      <c r="G175" s="68"/>
    </row>
    <row r="176" spans="3:7">
      <c r="C176" s="68"/>
      <c r="D176" s="68"/>
      <c r="E176" s="68"/>
      <c r="F176" s="68"/>
      <c r="G176" s="68"/>
    </row>
    <row r="177" spans="3:7">
      <c r="C177" s="68"/>
      <c r="D177" s="68"/>
      <c r="E177" s="68"/>
      <c r="F177" s="68"/>
      <c r="G177" s="68"/>
    </row>
    <row r="178" spans="3:7">
      <c r="C178" s="68"/>
      <c r="D178" s="68"/>
      <c r="E178" s="68"/>
      <c r="F178" s="68"/>
      <c r="G178" s="68"/>
    </row>
    <row r="179" spans="3:7">
      <c r="C179" s="68"/>
      <c r="D179" s="68"/>
      <c r="E179" s="68"/>
      <c r="F179" s="68"/>
      <c r="G179" s="68"/>
    </row>
    <row r="180" spans="3:7">
      <c r="C180" s="68"/>
      <c r="D180" s="68"/>
      <c r="E180" s="68"/>
      <c r="F180" s="68"/>
      <c r="G180" s="68"/>
    </row>
    <row r="181" spans="3:7">
      <c r="C181" s="68"/>
      <c r="D181" s="68"/>
      <c r="E181" s="68"/>
      <c r="F181" s="68"/>
      <c r="G181" s="68"/>
    </row>
    <row r="182" spans="3:7">
      <c r="C182" s="68"/>
      <c r="D182" s="68"/>
      <c r="E182" s="68"/>
      <c r="F182" s="68"/>
      <c r="G182" s="68"/>
    </row>
    <row r="183" spans="3:7">
      <c r="C183" s="68"/>
      <c r="D183" s="68"/>
      <c r="E183" s="68"/>
      <c r="F183" s="68"/>
      <c r="G183" s="68"/>
    </row>
    <row r="184" spans="3:7">
      <c r="C184" s="68"/>
      <c r="D184" s="68"/>
      <c r="E184" s="68"/>
      <c r="F184" s="68"/>
      <c r="G184" s="68"/>
    </row>
    <row r="185" spans="3:7">
      <c r="C185" s="68"/>
      <c r="D185" s="68"/>
      <c r="E185" s="68"/>
      <c r="F185" s="68"/>
      <c r="G185" s="68"/>
    </row>
    <row r="186" spans="3:7">
      <c r="C186" s="68"/>
      <c r="D186" s="68"/>
      <c r="E186" s="68"/>
      <c r="F186" s="68"/>
      <c r="G186" s="68"/>
    </row>
    <row r="187" spans="3:7">
      <c r="C187" s="68"/>
      <c r="D187" s="68"/>
      <c r="E187" s="68"/>
      <c r="F187" s="68"/>
      <c r="G187" s="68"/>
    </row>
    <row r="188" spans="3:7">
      <c r="C188" s="68"/>
      <c r="D188" s="68"/>
      <c r="E188" s="68"/>
      <c r="F188" s="68"/>
      <c r="G188" s="68"/>
    </row>
    <row r="189" spans="3:7">
      <c r="C189" s="68"/>
      <c r="D189" s="68"/>
      <c r="E189" s="68"/>
      <c r="F189" s="68"/>
      <c r="G189" s="68"/>
    </row>
    <row r="190" spans="3:7">
      <c r="C190" s="68"/>
      <c r="D190" s="68"/>
      <c r="E190" s="68"/>
      <c r="F190" s="68"/>
      <c r="G190" s="68"/>
    </row>
  </sheetData>
  <mergeCells count="26">
    <mergeCell ref="A50:M50"/>
    <mergeCell ref="C49:M49"/>
    <mergeCell ref="C51:M51"/>
    <mergeCell ref="C53:M53"/>
    <mergeCell ref="A30:M30"/>
    <mergeCell ref="A48:M48"/>
    <mergeCell ref="A34:M34"/>
    <mergeCell ref="A37:M37"/>
    <mergeCell ref="A41:M41"/>
    <mergeCell ref="A44:M44"/>
    <mergeCell ref="A54:M54"/>
    <mergeCell ref="C55:M55"/>
    <mergeCell ref="A6:M6"/>
    <mergeCell ref="A1:M1"/>
    <mergeCell ref="A2:M2"/>
    <mergeCell ref="A3:M3"/>
    <mergeCell ref="A4:M4"/>
    <mergeCell ref="A5:M5"/>
    <mergeCell ref="A7:M7"/>
    <mergeCell ref="A10:M10"/>
    <mergeCell ref="A14:M14"/>
    <mergeCell ref="A17:M17"/>
    <mergeCell ref="A21:M21"/>
    <mergeCell ref="A24:M24"/>
    <mergeCell ref="A52:M52"/>
    <mergeCell ref="A27:M27"/>
  </mergeCells>
  <printOptions horizontalCentered="1" verticalCentered="1"/>
  <pageMargins left="0" right="0" top="0" bottom="0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E279"/>
  <sheetViews>
    <sheetView workbookViewId="0">
      <selection sqref="A1:E1"/>
    </sheetView>
  </sheetViews>
  <sheetFormatPr baseColWidth="10" defaultRowHeight="18.75"/>
  <cols>
    <col min="1" max="1" width="49.7109375" style="69" bestFit="1" customWidth="1"/>
    <col min="2" max="2" width="13.140625" style="69" bestFit="1" customWidth="1"/>
    <col min="3" max="3" width="11.7109375" style="86" bestFit="1" customWidth="1"/>
    <col min="4" max="4" width="11.7109375" style="69" bestFit="1" customWidth="1"/>
    <col min="5" max="5" width="10.85546875" style="69" bestFit="1" customWidth="1"/>
    <col min="6" max="256" width="11.42578125" style="69"/>
    <col min="257" max="257" width="49.7109375" style="69" bestFit="1" customWidth="1"/>
    <col min="258" max="258" width="13.140625" style="69" bestFit="1" customWidth="1"/>
    <col min="259" max="260" width="11.7109375" style="69" bestFit="1" customWidth="1"/>
    <col min="261" max="261" width="10.85546875" style="69" bestFit="1" customWidth="1"/>
    <col min="262" max="512" width="11.42578125" style="69"/>
    <col min="513" max="513" width="49.7109375" style="69" bestFit="1" customWidth="1"/>
    <col min="514" max="514" width="13.140625" style="69" bestFit="1" customWidth="1"/>
    <col min="515" max="516" width="11.7109375" style="69" bestFit="1" customWidth="1"/>
    <col min="517" max="517" width="10.85546875" style="69" bestFit="1" customWidth="1"/>
    <col min="518" max="768" width="11.42578125" style="69"/>
    <col min="769" max="769" width="49.7109375" style="69" bestFit="1" customWidth="1"/>
    <col min="770" max="770" width="13.140625" style="69" bestFit="1" customWidth="1"/>
    <col min="771" max="772" width="11.7109375" style="69" bestFit="1" customWidth="1"/>
    <col min="773" max="773" width="10.85546875" style="69" bestFit="1" customWidth="1"/>
    <col min="774" max="1024" width="11.42578125" style="69"/>
    <col min="1025" max="1025" width="49.7109375" style="69" bestFit="1" customWidth="1"/>
    <col min="1026" max="1026" width="13.140625" style="69" bestFit="1" customWidth="1"/>
    <col min="1027" max="1028" width="11.7109375" style="69" bestFit="1" customWidth="1"/>
    <col min="1029" max="1029" width="10.85546875" style="69" bestFit="1" customWidth="1"/>
    <col min="1030" max="1280" width="11.42578125" style="69"/>
    <col min="1281" max="1281" width="49.7109375" style="69" bestFit="1" customWidth="1"/>
    <col min="1282" max="1282" width="13.140625" style="69" bestFit="1" customWidth="1"/>
    <col min="1283" max="1284" width="11.7109375" style="69" bestFit="1" customWidth="1"/>
    <col min="1285" max="1285" width="10.85546875" style="69" bestFit="1" customWidth="1"/>
    <col min="1286" max="1536" width="11.42578125" style="69"/>
    <col min="1537" max="1537" width="49.7109375" style="69" bestFit="1" customWidth="1"/>
    <col min="1538" max="1538" width="13.140625" style="69" bestFit="1" customWidth="1"/>
    <col min="1539" max="1540" width="11.7109375" style="69" bestFit="1" customWidth="1"/>
    <col min="1541" max="1541" width="10.85546875" style="69" bestFit="1" customWidth="1"/>
    <col min="1542" max="1792" width="11.42578125" style="69"/>
    <col min="1793" max="1793" width="49.7109375" style="69" bestFit="1" customWidth="1"/>
    <col min="1794" max="1794" width="13.140625" style="69" bestFit="1" customWidth="1"/>
    <col min="1795" max="1796" width="11.7109375" style="69" bestFit="1" customWidth="1"/>
    <col min="1797" max="1797" width="10.85546875" style="69" bestFit="1" customWidth="1"/>
    <col min="1798" max="2048" width="11.42578125" style="69"/>
    <col min="2049" max="2049" width="49.7109375" style="69" bestFit="1" customWidth="1"/>
    <col min="2050" max="2050" width="13.140625" style="69" bestFit="1" customWidth="1"/>
    <col min="2051" max="2052" width="11.7109375" style="69" bestFit="1" customWidth="1"/>
    <col min="2053" max="2053" width="10.85546875" style="69" bestFit="1" customWidth="1"/>
    <col min="2054" max="2304" width="11.42578125" style="69"/>
    <col min="2305" max="2305" width="49.7109375" style="69" bestFit="1" customWidth="1"/>
    <col min="2306" max="2306" width="13.140625" style="69" bestFit="1" customWidth="1"/>
    <col min="2307" max="2308" width="11.7109375" style="69" bestFit="1" customWidth="1"/>
    <col min="2309" max="2309" width="10.85546875" style="69" bestFit="1" customWidth="1"/>
    <col min="2310" max="2560" width="11.42578125" style="69"/>
    <col min="2561" max="2561" width="49.7109375" style="69" bestFit="1" customWidth="1"/>
    <col min="2562" max="2562" width="13.140625" style="69" bestFit="1" customWidth="1"/>
    <col min="2563" max="2564" width="11.7109375" style="69" bestFit="1" customWidth="1"/>
    <col min="2565" max="2565" width="10.85546875" style="69" bestFit="1" customWidth="1"/>
    <col min="2566" max="2816" width="11.42578125" style="69"/>
    <col min="2817" max="2817" width="49.7109375" style="69" bestFit="1" customWidth="1"/>
    <col min="2818" max="2818" width="13.140625" style="69" bestFit="1" customWidth="1"/>
    <col min="2819" max="2820" width="11.7109375" style="69" bestFit="1" customWidth="1"/>
    <col min="2821" max="2821" width="10.85546875" style="69" bestFit="1" customWidth="1"/>
    <col min="2822" max="3072" width="11.42578125" style="69"/>
    <col min="3073" max="3073" width="49.7109375" style="69" bestFit="1" customWidth="1"/>
    <col min="3074" max="3074" width="13.140625" style="69" bestFit="1" customWidth="1"/>
    <col min="3075" max="3076" width="11.7109375" style="69" bestFit="1" customWidth="1"/>
    <col min="3077" max="3077" width="10.85546875" style="69" bestFit="1" customWidth="1"/>
    <col min="3078" max="3328" width="11.42578125" style="69"/>
    <col min="3329" max="3329" width="49.7109375" style="69" bestFit="1" customWidth="1"/>
    <col min="3330" max="3330" width="13.140625" style="69" bestFit="1" customWidth="1"/>
    <col min="3331" max="3332" width="11.7109375" style="69" bestFit="1" customWidth="1"/>
    <col min="3333" max="3333" width="10.85546875" style="69" bestFit="1" customWidth="1"/>
    <col min="3334" max="3584" width="11.42578125" style="69"/>
    <col min="3585" max="3585" width="49.7109375" style="69" bestFit="1" customWidth="1"/>
    <col min="3586" max="3586" width="13.140625" style="69" bestFit="1" customWidth="1"/>
    <col min="3587" max="3588" width="11.7109375" style="69" bestFit="1" customWidth="1"/>
    <col min="3589" max="3589" width="10.85546875" style="69" bestFit="1" customWidth="1"/>
    <col min="3590" max="3840" width="11.42578125" style="69"/>
    <col min="3841" max="3841" width="49.7109375" style="69" bestFit="1" customWidth="1"/>
    <col min="3842" max="3842" width="13.140625" style="69" bestFit="1" customWidth="1"/>
    <col min="3843" max="3844" width="11.7109375" style="69" bestFit="1" customWidth="1"/>
    <col min="3845" max="3845" width="10.85546875" style="69" bestFit="1" customWidth="1"/>
    <col min="3846" max="4096" width="11.42578125" style="69"/>
    <col min="4097" max="4097" width="49.7109375" style="69" bestFit="1" customWidth="1"/>
    <col min="4098" max="4098" width="13.140625" style="69" bestFit="1" customWidth="1"/>
    <col min="4099" max="4100" width="11.7109375" style="69" bestFit="1" customWidth="1"/>
    <col min="4101" max="4101" width="10.85546875" style="69" bestFit="1" customWidth="1"/>
    <col min="4102" max="4352" width="11.42578125" style="69"/>
    <col min="4353" max="4353" width="49.7109375" style="69" bestFit="1" customWidth="1"/>
    <col min="4354" max="4354" width="13.140625" style="69" bestFit="1" customWidth="1"/>
    <col min="4355" max="4356" width="11.7109375" style="69" bestFit="1" customWidth="1"/>
    <col min="4357" max="4357" width="10.85546875" style="69" bestFit="1" customWidth="1"/>
    <col min="4358" max="4608" width="11.42578125" style="69"/>
    <col min="4609" max="4609" width="49.7109375" style="69" bestFit="1" customWidth="1"/>
    <col min="4610" max="4610" width="13.140625" style="69" bestFit="1" customWidth="1"/>
    <col min="4611" max="4612" width="11.7109375" style="69" bestFit="1" customWidth="1"/>
    <col min="4613" max="4613" width="10.85546875" style="69" bestFit="1" customWidth="1"/>
    <col min="4614" max="4864" width="11.42578125" style="69"/>
    <col min="4865" max="4865" width="49.7109375" style="69" bestFit="1" customWidth="1"/>
    <col min="4866" max="4866" width="13.140625" style="69" bestFit="1" customWidth="1"/>
    <col min="4867" max="4868" width="11.7109375" style="69" bestFit="1" customWidth="1"/>
    <col min="4869" max="4869" width="10.85546875" style="69" bestFit="1" customWidth="1"/>
    <col min="4870" max="5120" width="11.42578125" style="69"/>
    <col min="5121" max="5121" width="49.7109375" style="69" bestFit="1" customWidth="1"/>
    <col min="5122" max="5122" width="13.140625" style="69" bestFit="1" customWidth="1"/>
    <col min="5123" max="5124" width="11.7109375" style="69" bestFit="1" customWidth="1"/>
    <col min="5125" max="5125" width="10.85546875" style="69" bestFit="1" customWidth="1"/>
    <col min="5126" max="5376" width="11.42578125" style="69"/>
    <col min="5377" max="5377" width="49.7109375" style="69" bestFit="1" customWidth="1"/>
    <col min="5378" max="5378" width="13.140625" style="69" bestFit="1" customWidth="1"/>
    <col min="5379" max="5380" width="11.7109375" style="69" bestFit="1" customWidth="1"/>
    <col min="5381" max="5381" width="10.85546875" style="69" bestFit="1" customWidth="1"/>
    <col min="5382" max="5632" width="11.42578125" style="69"/>
    <col min="5633" max="5633" width="49.7109375" style="69" bestFit="1" customWidth="1"/>
    <col min="5634" max="5634" width="13.140625" style="69" bestFit="1" customWidth="1"/>
    <col min="5635" max="5636" width="11.7109375" style="69" bestFit="1" customWidth="1"/>
    <col min="5637" max="5637" width="10.85546875" style="69" bestFit="1" customWidth="1"/>
    <col min="5638" max="5888" width="11.42578125" style="69"/>
    <col min="5889" max="5889" width="49.7109375" style="69" bestFit="1" customWidth="1"/>
    <col min="5890" max="5890" width="13.140625" style="69" bestFit="1" customWidth="1"/>
    <col min="5891" max="5892" width="11.7109375" style="69" bestFit="1" customWidth="1"/>
    <col min="5893" max="5893" width="10.85546875" style="69" bestFit="1" customWidth="1"/>
    <col min="5894" max="6144" width="11.42578125" style="69"/>
    <col min="6145" max="6145" width="49.7109375" style="69" bestFit="1" customWidth="1"/>
    <col min="6146" max="6146" width="13.140625" style="69" bestFit="1" customWidth="1"/>
    <col min="6147" max="6148" width="11.7109375" style="69" bestFit="1" customWidth="1"/>
    <col min="6149" max="6149" width="10.85546875" style="69" bestFit="1" customWidth="1"/>
    <col min="6150" max="6400" width="11.42578125" style="69"/>
    <col min="6401" max="6401" width="49.7109375" style="69" bestFit="1" customWidth="1"/>
    <col min="6402" max="6402" width="13.140625" style="69" bestFit="1" customWidth="1"/>
    <col min="6403" max="6404" width="11.7109375" style="69" bestFit="1" customWidth="1"/>
    <col min="6405" max="6405" width="10.85546875" style="69" bestFit="1" customWidth="1"/>
    <col min="6406" max="6656" width="11.42578125" style="69"/>
    <col min="6657" max="6657" width="49.7109375" style="69" bestFit="1" customWidth="1"/>
    <col min="6658" max="6658" width="13.140625" style="69" bestFit="1" customWidth="1"/>
    <col min="6659" max="6660" width="11.7109375" style="69" bestFit="1" customWidth="1"/>
    <col min="6661" max="6661" width="10.85546875" style="69" bestFit="1" customWidth="1"/>
    <col min="6662" max="6912" width="11.42578125" style="69"/>
    <col min="6913" max="6913" width="49.7109375" style="69" bestFit="1" customWidth="1"/>
    <col min="6914" max="6914" width="13.140625" style="69" bestFit="1" customWidth="1"/>
    <col min="6915" max="6916" width="11.7109375" style="69" bestFit="1" customWidth="1"/>
    <col min="6917" max="6917" width="10.85546875" style="69" bestFit="1" customWidth="1"/>
    <col min="6918" max="7168" width="11.42578125" style="69"/>
    <col min="7169" max="7169" width="49.7109375" style="69" bestFit="1" customWidth="1"/>
    <col min="7170" max="7170" width="13.140625" style="69" bestFit="1" customWidth="1"/>
    <col min="7171" max="7172" width="11.7109375" style="69" bestFit="1" customWidth="1"/>
    <col min="7173" max="7173" width="10.85546875" style="69" bestFit="1" customWidth="1"/>
    <col min="7174" max="7424" width="11.42578125" style="69"/>
    <col min="7425" max="7425" width="49.7109375" style="69" bestFit="1" customWidth="1"/>
    <col min="7426" max="7426" width="13.140625" style="69" bestFit="1" customWidth="1"/>
    <col min="7427" max="7428" width="11.7109375" style="69" bestFit="1" customWidth="1"/>
    <col min="7429" max="7429" width="10.85546875" style="69" bestFit="1" customWidth="1"/>
    <col min="7430" max="7680" width="11.42578125" style="69"/>
    <col min="7681" max="7681" width="49.7109375" style="69" bestFit="1" customWidth="1"/>
    <col min="7682" max="7682" width="13.140625" style="69" bestFit="1" customWidth="1"/>
    <col min="7683" max="7684" width="11.7109375" style="69" bestFit="1" customWidth="1"/>
    <col min="7685" max="7685" width="10.85546875" style="69" bestFit="1" customWidth="1"/>
    <col min="7686" max="7936" width="11.42578125" style="69"/>
    <col min="7937" max="7937" width="49.7109375" style="69" bestFit="1" customWidth="1"/>
    <col min="7938" max="7938" width="13.140625" style="69" bestFit="1" customWidth="1"/>
    <col min="7939" max="7940" width="11.7109375" style="69" bestFit="1" customWidth="1"/>
    <col min="7941" max="7941" width="10.85546875" style="69" bestFit="1" customWidth="1"/>
    <col min="7942" max="8192" width="11.42578125" style="69"/>
    <col min="8193" max="8193" width="49.7109375" style="69" bestFit="1" customWidth="1"/>
    <col min="8194" max="8194" width="13.140625" style="69" bestFit="1" customWidth="1"/>
    <col min="8195" max="8196" width="11.7109375" style="69" bestFit="1" customWidth="1"/>
    <col min="8197" max="8197" width="10.85546875" style="69" bestFit="1" customWidth="1"/>
    <col min="8198" max="8448" width="11.42578125" style="69"/>
    <col min="8449" max="8449" width="49.7109375" style="69" bestFit="1" customWidth="1"/>
    <col min="8450" max="8450" width="13.140625" style="69" bestFit="1" customWidth="1"/>
    <col min="8451" max="8452" width="11.7109375" style="69" bestFit="1" customWidth="1"/>
    <col min="8453" max="8453" width="10.85546875" style="69" bestFit="1" customWidth="1"/>
    <col min="8454" max="8704" width="11.42578125" style="69"/>
    <col min="8705" max="8705" width="49.7109375" style="69" bestFit="1" customWidth="1"/>
    <col min="8706" max="8706" width="13.140625" style="69" bestFit="1" customWidth="1"/>
    <col min="8707" max="8708" width="11.7109375" style="69" bestFit="1" customWidth="1"/>
    <col min="8709" max="8709" width="10.85546875" style="69" bestFit="1" customWidth="1"/>
    <col min="8710" max="8960" width="11.42578125" style="69"/>
    <col min="8961" max="8961" width="49.7109375" style="69" bestFit="1" customWidth="1"/>
    <col min="8962" max="8962" width="13.140625" style="69" bestFit="1" customWidth="1"/>
    <col min="8963" max="8964" width="11.7109375" style="69" bestFit="1" customWidth="1"/>
    <col min="8965" max="8965" width="10.85546875" style="69" bestFit="1" customWidth="1"/>
    <col min="8966" max="9216" width="11.42578125" style="69"/>
    <col min="9217" max="9217" width="49.7109375" style="69" bestFit="1" customWidth="1"/>
    <col min="9218" max="9218" width="13.140625" style="69" bestFit="1" customWidth="1"/>
    <col min="9219" max="9220" width="11.7109375" style="69" bestFit="1" customWidth="1"/>
    <col min="9221" max="9221" width="10.85546875" style="69" bestFit="1" customWidth="1"/>
    <col min="9222" max="9472" width="11.42578125" style="69"/>
    <col min="9473" max="9473" width="49.7109375" style="69" bestFit="1" customWidth="1"/>
    <col min="9474" max="9474" width="13.140625" style="69" bestFit="1" customWidth="1"/>
    <col min="9475" max="9476" width="11.7109375" style="69" bestFit="1" customWidth="1"/>
    <col min="9477" max="9477" width="10.85546875" style="69" bestFit="1" customWidth="1"/>
    <col min="9478" max="9728" width="11.42578125" style="69"/>
    <col min="9729" max="9729" width="49.7109375" style="69" bestFit="1" customWidth="1"/>
    <col min="9730" max="9730" width="13.140625" style="69" bestFit="1" customWidth="1"/>
    <col min="9731" max="9732" width="11.7109375" style="69" bestFit="1" customWidth="1"/>
    <col min="9733" max="9733" width="10.85546875" style="69" bestFit="1" customWidth="1"/>
    <col min="9734" max="9984" width="11.42578125" style="69"/>
    <col min="9985" max="9985" width="49.7109375" style="69" bestFit="1" customWidth="1"/>
    <col min="9986" max="9986" width="13.140625" style="69" bestFit="1" customWidth="1"/>
    <col min="9987" max="9988" width="11.7109375" style="69" bestFit="1" customWidth="1"/>
    <col min="9989" max="9989" width="10.85546875" style="69" bestFit="1" customWidth="1"/>
    <col min="9990" max="10240" width="11.42578125" style="69"/>
    <col min="10241" max="10241" width="49.7109375" style="69" bestFit="1" customWidth="1"/>
    <col min="10242" max="10242" width="13.140625" style="69" bestFit="1" customWidth="1"/>
    <col min="10243" max="10244" width="11.7109375" style="69" bestFit="1" customWidth="1"/>
    <col min="10245" max="10245" width="10.85546875" style="69" bestFit="1" customWidth="1"/>
    <col min="10246" max="10496" width="11.42578125" style="69"/>
    <col min="10497" max="10497" width="49.7109375" style="69" bestFit="1" customWidth="1"/>
    <col min="10498" max="10498" width="13.140625" style="69" bestFit="1" customWidth="1"/>
    <col min="10499" max="10500" width="11.7109375" style="69" bestFit="1" customWidth="1"/>
    <col min="10501" max="10501" width="10.85546875" style="69" bestFit="1" customWidth="1"/>
    <col min="10502" max="10752" width="11.42578125" style="69"/>
    <col min="10753" max="10753" width="49.7109375" style="69" bestFit="1" customWidth="1"/>
    <col min="10754" max="10754" width="13.140625" style="69" bestFit="1" customWidth="1"/>
    <col min="10755" max="10756" width="11.7109375" style="69" bestFit="1" customWidth="1"/>
    <col min="10757" max="10757" width="10.85546875" style="69" bestFit="1" customWidth="1"/>
    <col min="10758" max="11008" width="11.42578125" style="69"/>
    <col min="11009" max="11009" width="49.7109375" style="69" bestFit="1" customWidth="1"/>
    <col min="11010" max="11010" width="13.140625" style="69" bestFit="1" customWidth="1"/>
    <col min="11011" max="11012" width="11.7109375" style="69" bestFit="1" customWidth="1"/>
    <col min="11013" max="11013" width="10.85546875" style="69" bestFit="1" customWidth="1"/>
    <col min="11014" max="11264" width="11.42578125" style="69"/>
    <col min="11265" max="11265" width="49.7109375" style="69" bestFit="1" customWidth="1"/>
    <col min="11266" max="11266" width="13.140625" style="69" bestFit="1" customWidth="1"/>
    <col min="11267" max="11268" width="11.7109375" style="69" bestFit="1" customWidth="1"/>
    <col min="11269" max="11269" width="10.85546875" style="69" bestFit="1" customWidth="1"/>
    <col min="11270" max="11520" width="11.42578125" style="69"/>
    <col min="11521" max="11521" width="49.7109375" style="69" bestFit="1" customWidth="1"/>
    <col min="11522" max="11522" width="13.140625" style="69" bestFit="1" customWidth="1"/>
    <col min="11523" max="11524" width="11.7109375" style="69" bestFit="1" customWidth="1"/>
    <col min="11525" max="11525" width="10.85546875" style="69" bestFit="1" customWidth="1"/>
    <col min="11526" max="11776" width="11.42578125" style="69"/>
    <col min="11777" max="11777" width="49.7109375" style="69" bestFit="1" customWidth="1"/>
    <col min="11778" max="11778" width="13.140625" style="69" bestFit="1" customWidth="1"/>
    <col min="11779" max="11780" width="11.7109375" style="69" bestFit="1" customWidth="1"/>
    <col min="11781" max="11781" width="10.85546875" style="69" bestFit="1" customWidth="1"/>
    <col min="11782" max="12032" width="11.42578125" style="69"/>
    <col min="12033" max="12033" width="49.7109375" style="69" bestFit="1" customWidth="1"/>
    <col min="12034" max="12034" width="13.140625" style="69" bestFit="1" customWidth="1"/>
    <col min="12035" max="12036" width="11.7109375" style="69" bestFit="1" customWidth="1"/>
    <col min="12037" max="12037" width="10.85546875" style="69" bestFit="1" customWidth="1"/>
    <col min="12038" max="12288" width="11.42578125" style="69"/>
    <col min="12289" max="12289" width="49.7109375" style="69" bestFit="1" customWidth="1"/>
    <col min="12290" max="12290" width="13.140625" style="69" bestFit="1" customWidth="1"/>
    <col min="12291" max="12292" width="11.7109375" style="69" bestFit="1" customWidth="1"/>
    <col min="12293" max="12293" width="10.85546875" style="69" bestFit="1" customWidth="1"/>
    <col min="12294" max="12544" width="11.42578125" style="69"/>
    <col min="12545" max="12545" width="49.7109375" style="69" bestFit="1" customWidth="1"/>
    <col min="12546" max="12546" width="13.140625" style="69" bestFit="1" customWidth="1"/>
    <col min="12547" max="12548" width="11.7109375" style="69" bestFit="1" customWidth="1"/>
    <col min="12549" max="12549" width="10.85546875" style="69" bestFit="1" customWidth="1"/>
    <col min="12550" max="12800" width="11.42578125" style="69"/>
    <col min="12801" max="12801" width="49.7109375" style="69" bestFit="1" customWidth="1"/>
    <col min="12802" max="12802" width="13.140625" style="69" bestFit="1" customWidth="1"/>
    <col min="12803" max="12804" width="11.7109375" style="69" bestFit="1" customWidth="1"/>
    <col min="12805" max="12805" width="10.85546875" style="69" bestFit="1" customWidth="1"/>
    <col min="12806" max="13056" width="11.42578125" style="69"/>
    <col min="13057" max="13057" width="49.7109375" style="69" bestFit="1" customWidth="1"/>
    <col min="13058" max="13058" width="13.140625" style="69" bestFit="1" customWidth="1"/>
    <col min="13059" max="13060" width="11.7109375" style="69" bestFit="1" customWidth="1"/>
    <col min="13061" max="13061" width="10.85546875" style="69" bestFit="1" customWidth="1"/>
    <col min="13062" max="13312" width="11.42578125" style="69"/>
    <col min="13313" max="13313" width="49.7109375" style="69" bestFit="1" customWidth="1"/>
    <col min="13314" max="13314" width="13.140625" style="69" bestFit="1" customWidth="1"/>
    <col min="13315" max="13316" width="11.7109375" style="69" bestFit="1" customWidth="1"/>
    <col min="13317" max="13317" width="10.85546875" style="69" bestFit="1" customWidth="1"/>
    <col min="13318" max="13568" width="11.42578125" style="69"/>
    <col min="13569" max="13569" width="49.7109375" style="69" bestFit="1" customWidth="1"/>
    <col min="13570" max="13570" width="13.140625" style="69" bestFit="1" customWidth="1"/>
    <col min="13571" max="13572" width="11.7109375" style="69" bestFit="1" customWidth="1"/>
    <col min="13573" max="13573" width="10.85546875" style="69" bestFit="1" customWidth="1"/>
    <col min="13574" max="13824" width="11.42578125" style="69"/>
    <col min="13825" max="13825" width="49.7109375" style="69" bestFit="1" customWidth="1"/>
    <col min="13826" max="13826" width="13.140625" style="69" bestFit="1" customWidth="1"/>
    <col min="13827" max="13828" width="11.7109375" style="69" bestFit="1" customWidth="1"/>
    <col min="13829" max="13829" width="10.85546875" style="69" bestFit="1" customWidth="1"/>
    <col min="13830" max="14080" width="11.42578125" style="69"/>
    <col min="14081" max="14081" width="49.7109375" style="69" bestFit="1" customWidth="1"/>
    <col min="14082" max="14082" width="13.140625" style="69" bestFit="1" customWidth="1"/>
    <col min="14083" max="14084" width="11.7109375" style="69" bestFit="1" customWidth="1"/>
    <col min="14085" max="14085" width="10.85546875" style="69" bestFit="1" customWidth="1"/>
    <col min="14086" max="14336" width="11.42578125" style="69"/>
    <col min="14337" max="14337" width="49.7109375" style="69" bestFit="1" customWidth="1"/>
    <col min="14338" max="14338" width="13.140625" style="69" bestFit="1" customWidth="1"/>
    <col min="14339" max="14340" width="11.7109375" style="69" bestFit="1" customWidth="1"/>
    <col min="14341" max="14341" width="10.85546875" style="69" bestFit="1" customWidth="1"/>
    <col min="14342" max="14592" width="11.42578125" style="69"/>
    <col min="14593" max="14593" width="49.7109375" style="69" bestFit="1" customWidth="1"/>
    <col min="14594" max="14594" width="13.140625" style="69" bestFit="1" customWidth="1"/>
    <col min="14595" max="14596" width="11.7109375" style="69" bestFit="1" customWidth="1"/>
    <col min="14597" max="14597" width="10.85546875" style="69" bestFit="1" customWidth="1"/>
    <col min="14598" max="14848" width="11.42578125" style="69"/>
    <col min="14849" max="14849" width="49.7109375" style="69" bestFit="1" customWidth="1"/>
    <col min="14850" max="14850" width="13.140625" style="69" bestFit="1" customWidth="1"/>
    <col min="14851" max="14852" width="11.7109375" style="69" bestFit="1" customWidth="1"/>
    <col min="14853" max="14853" width="10.85546875" style="69" bestFit="1" customWidth="1"/>
    <col min="14854" max="15104" width="11.42578125" style="69"/>
    <col min="15105" max="15105" width="49.7109375" style="69" bestFit="1" customWidth="1"/>
    <col min="15106" max="15106" width="13.140625" style="69" bestFit="1" customWidth="1"/>
    <col min="15107" max="15108" width="11.7109375" style="69" bestFit="1" customWidth="1"/>
    <col min="15109" max="15109" width="10.85546875" style="69" bestFit="1" customWidth="1"/>
    <col min="15110" max="15360" width="11.42578125" style="69"/>
    <col min="15361" max="15361" width="49.7109375" style="69" bestFit="1" customWidth="1"/>
    <col min="15362" max="15362" width="13.140625" style="69" bestFit="1" customWidth="1"/>
    <col min="15363" max="15364" width="11.7109375" style="69" bestFit="1" customWidth="1"/>
    <col min="15365" max="15365" width="10.85546875" style="69" bestFit="1" customWidth="1"/>
    <col min="15366" max="15616" width="11.42578125" style="69"/>
    <col min="15617" max="15617" width="49.7109375" style="69" bestFit="1" customWidth="1"/>
    <col min="15618" max="15618" width="13.140625" style="69" bestFit="1" customWidth="1"/>
    <col min="15619" max="15620" width="11.7109375" style="69" bestFit="1" customWidth="1"/>
    <col min="15621" max="15621" width="10.85546875" style="69" bestFit="1" customWidth="1"/>
    <col min="15622" max="15872" width="11.42578125" style="69"/>
    <col min="15873" max="15873" width="49.7109375" style="69" bestFit="1" customWidth="1"/>
    <col min="15874" max="15874" width="13.140625" style="69" bestFit="1" customWidth="1"/>
    <col min="15875" max="15876" width="11.7109375" style="69" bestFit="1" customWidth="1"/>
    <col min="15877" max="15877" width="10.85546875" style="69" bestFit="1" customWidth="1"/>
    <col min="15878" max="16128" width="11.42578125" style="69"/>
    <col min="16129" max="16129" width="49.7109375" style="69" bestFit="1" customWidth="1"/>
    <col min="16130" max="16130" width="13.140625" style="69" bestFit="1" customWidth="1"/>
    <col min="16131" max="16132" width="11.7109375" style="69" bestFit="1" customWidth="1"/>
    <col min="16133" max="16133" width="10.85546875" style="69" bestFit="1" customWidth="1"/>
    <col min="16134" max="16384" width="11.42578125" style="69"/>
  </cols>
  <sheetData>
    <row r="1" spans="1:5" ht="31.5" customHeight="1">
      <c r="A1" s="372" t="str">
        <f>JUVENILES!A1</f>
        <v>SIERRA DE LOS PADRES GOLF CLUB</v>
      </c>
      <c r="B1" s="372"/>
      <c r="C1" s="372"/>
      <c r="D1" s="372"/>
      <c r="E1" s="372"/>
    </row>
    <row r="2" spans="1:5" ht="29.25">
      <c r="A2" s="372" t="str">
        <f>JUVENILES!A2</f>
        <v>35° TORNEO AMISTAD</v>
      </c>
      <c r="B2" s="372"/>
      <c r="C2" s="372"/>
      <c r="D2" s="372"/>
      <c r="E2" s="372"/>
    </row>
    <row r="3" spans="1:5" ht="19.5">
      <c r="A3" s="371" t="s">
        <v>7</v>
      </c>
      <c r="B3" s="371"/>
      <c r="C3" s="371"/>
      <c r="D3" s="371"/>
      <c r="E3" s="371"/>
    </row>
    <row r="4" spans="1:5" ht="23.25" customHeight="1">
      <c r="A4" s="373" t="s">
        <v>11</v>
      </c>
      <c r="B4" s="373"/>
      <c r="C4" s="373"/>
      <c r="D4" s="373"/>
      <c r="E4" s="373"/>
    </row>
    <row r="5" spans="1:5" ht="19.5">
      <c r="A5" s="371" t="s">
        <v>225</v>
      </c>
      <c r="B5" s="371"/>
      <c r="C5" s="371"/>
      <c r="D5" s="371"/>
      <c r="E5" s="371"/>
    </row>
    <row r="6" spans="1:5" ht="19.5">
      <c r="A6" s="371" t="str">
        <f>JUVENILES!A6</f>
        <v>JUEVES 18 Y VIERNES 19 DE ENERO DE 2021</v>
      </c>
      <c r="B6" s="371"/>
      <c r="C6" s="371"/>
      <c r="D6" s="371"/>
      <c r="E6" s="371"/>
    </row>
    <row r="7" spans="1:5" ht="20.25" thickBot="1">
      <c r="A7" s="70"/>
      <c r="B7" s="70"/>
      <c r="C7" s="70"/>
      <c r="D7" s="70"/>
      <c r="E7" s="70"/>
    </row>
    <row r="8" spans="1:5" ht="20.25" thickBot="1">
      <c r="A8" s="374" t="str">
        <f>'ALBATROS - 08 - 09 -'!A8:E8</f>
        <v>CABALLEROS CLASES 08 - 09 - ALBATROS -</v>
      </c>
      <c r="B8" s="375"/>
      <c r="C8" s="375"/>
      <c r="D8" s="375"/>
      <c r="E8" s="376"/>
    </row>
    <row r="9" spans="1:5" ht="20.25" thickBot="1">
      <c r="A9" s="4" t="s">
        <v>0</v>
      </c>
      <c r="B9" s="4" t="s">
        <v>9</v>
      </c>
      <c r="C9" s="4" t="s">
        <v>16</v>
      </c>
      <c r="D9" s="4" t="s">
        <v>17</v>
      </c>
      <c r="E9" s="71" t="s">
        <v>8</v>
      </c>
    </row>
    <row r="10" spans="1:5" ht="19.5">
      <c r="A10" s="72" t="str">
        <f>'ALBATROS - 08 - 09 -'!A10</f>
        <v>LANDI AGUSTIN</v>
      </c>
      <c r="B10" s="73" t="str">
        <f>'ALBATROS - 08 - 09 -'!B10</f>
        <v>MDPGC</v>
      </c>
      <c r="C10" s="74">
        <f>'ALBATROS - 08 - 09 -'!C10</f>
        <v>50</v>
      </c>
      <c r="D10" s="74">
        <f>'ALBATROS - 08 - 09 -'!D10</f>
        <v>51</v>
      </c>
      <c r="E10" s="74">
        <f>SUM(C10:D10)</f>
        <v>101</v>
      </c>
    </row>
    <row r="11" spans="1:5" ht="19.5">
      <c r="A11" s="72" t="str">
        <f>'ALBATROS - 08 - 09 -'!A11</f>
        <v>PORTIS SANTIAGO</v>
      </c>
      <c r="B11" s="73" t="str">
        <f>'ALBATROS - 08 - 09 -'!B11</f>
        <v>CMDP</v>
      </c>
      <c r="C11" s="74">
        <f>'ALBATROS - 08 - 09 -'!C11</f>
        <v>52</v>
      </c>
      <c r="D11" s="74">
        <f>'ALBATROS - 08 - 09 -'!D11</f>
        <v>50</v>
      </c>
      <c r="E11" s="74">
        <f>SUM(C11:D11)</f>
        <v>102</v>
      </c>
    </row>
    <row r="12" spans="1:5" ht="20.25" thickBot="1">
      <c r="A12" s="72" t="str">
        <f>'ALBATROS - 08 - 09 -'!A12</f>
        <v>ROLON ESTANISLAO</v>
      </c>
      <c r="B12" s="73" t="str">
        <f>'ALBATROS - 08 - 09 -'!B12</f>
        <v>MDPGC</v>
      </c>
      <c r="C12" s="74">
        <f>'ALBATROS - 08 - 09 -'!C12</f>
        <v>56</v>
      </c>
      <c r="D12" s="74">
        <f>'ALBATROS - 08 - 09 -'!D12</f>
        <v>51</v>
      </c>
      <c r="E12" s="74">
        <f>SUM(C12:D12)</f>
        <v>107</v>
      </c>
    </row>
    <row r="13" spans="1:5" ht="20.25" thickBot="1">
      <c r="A13" s="374" t="s">
        <v>217</v>
      </c>
      <c r="B13" s="375"/>
      <c r="C13" s="375"/>
      <c r="D13" s="375"/>
      <c r="E13" s="376"/>
    </row>
    <row r="14" spans="1:5" ht="20.25" thickBot="1">
      <c r="A14" s="75" t="s">
        <v>133</v>
      </c>
      <c r="B14" s="77" t="s">
        <v>53</v>
      </c>
      <c r="C14" s="377" t="s">
        <v>271</v>
      </c>
      <c r="D14" s="378"/>
      <c r="E14" s="379"/>
    </row>
    <row r="15" spans="1:5" ht="19.5" thickBot="1">
      <c r="C15" s="69"/>
    </row>
    <row r="16" spans="1:5" ht="20.25" thickBot="1">
      <c r="A16" s="380" t="str">
        <f>'ALBATROS - 08 - 09 -'!A25:E25</f>
        <v>DAMAS CLASES 08 - 09 - ALBATROS -</v>
      </c>
      <c r="B16" s="381"/>
      <c r="C16" s="381"/>
      <c r="D16" s="381"/>
      <c r="E16" s="382"/>
    </row>
    <row r="17" spans="1:5" ht="20.25" thickBot="1">
      <c r="A17" s="71" t="s">
        <v>6</v>
      </c>
      <c r="B17" s="71" t="s">
        <v>9</v>
      </c>
      <c r="C17" s="71" t="s">
        <v>16</v>
      </c>
      <c r="D17" s="71" t="s">
        <v>17</v>
      </c>
      <c r="E17" s="71" t="s">
        <v>8</v>
      </c>
    </row>
    <row r="18" spans="1:5" ht="19.5">
      <c r="A18" s="72" t="str">
        <f>'ALBATROS - 08 - 09 -'!A27</f>
        <v>CACACE ISABELLA</v>
      </c>
      <c r="B18" s="73" t="str">
        <f>'ALBATROS - 08 - 09 -'!B27</f>
        <v>CMDP</v>
      </c>
      <c r="C18" s="74">
        <f>'ALBATROS - 08 - 09 -'!C27</f>
        <v>58</v>
      </c>
      <c r="D18" s="74">
        <f>'ALBATROS - 08 - 09 -'!D27</f>
        <v>57</v>
      </c>
      <c r="E18" s="74">
        <f>SUM(C18:D18)</f>
        <v>115</v>
      </c>
    </row>
    <row r="19" spans="1:5" ht="19.5">
      <c r="A19" s="72" t="str">
        <f>'ALBATROS - 08 - 09 -'!A28</f>
        <v>ACHEN ALDANA</v>
      </c>
      <c r="B19" s="73" t="str">
        <f>'ALBATROS - 08 - 09 -'!B28</f>
        <v>CMDP</v>
      </c>
      <c r="C19" s="74">
        <f>'ALBATROS - 08 - 09 -'!C28</f>
        <v>60</v>
      </c>
      <c r="D19" s="74">
        <f>'ALBATROS - 08 - 09 -'!D28</f>
        <v>61</v>
      </c>
      <c r="E19" s="74">
        <f>SUM(C19:D19)</f>
        <v>121</v>
      </c>
    </row>
    <row r="20" spans="1:5" ht="20.25" thickBot="1">
      <c r="A20" s="72" t="str">
        <f>'ALBATROS - 08 - 09 -'!A29</f>
        <v>DI DOMENICO MARTINA</v>
      </c>
      <c r="B20" s="73" t="str">
        <f>'ALBATROS - 08 - 09 -'!B29</f>
        <v>MDPGC</v>
      </c>
      <c r="C20" s="74">
        <f>'ALBATROS - 08 - 09 -'!C29</f>
        <v>66</v>
      </c>
      <c r="D20" s="74">
        <f>'ALBATROS - 08 - 09 -'!D29</f>
        <v>64</v>
      </c>
      <c r="E20" s="74">
        <f>SUM(C20:D20)</f>
        <v>130</v>
      </c>
    </row>
    <row r="21" spans="1:5" ht="20.25" thickBot="1">
      <c r="A21" s="380" t="s">
        <v>217</v>
      </c>
      <c r="B21" s="381"/>
      <c r="C21" s="381"/>
      <c r="D21" s="381"/>
      <c r="E21" s="382"/>
    </row>
    <row r="22" spans="1:5" ht="20.25" thickBot="1">
      <c r="A22" s="75" t="s">
        <v>146</v>
      </c>
      <c r="B22" s="77" t="s">
        <v>71</v>
      </c>
      <c r="C22" s="377" t="s">
        <v>272</v>
      </c>
      <c r="D22" s="378"/>
      <c r="E22" s="379"/>
    </row>
    <row r="23" spans="1:5" ht="20.25" thickBot="1">
      <c r="A23" s="70"/>
      <c r="B23" s="70"/>
      <c r="C23" s="70"/>
    </row>
    <row r="24" spans="1:5" ht="20.25" thickBot="1">
      <c r="A24" s="374" t="str">
        <f>'EAGLES - 10 - 11 - '!A7:E7</f>
        <v>CABALLEROS CLASES 10 - 11 - EAGLES -</v>
      </c>
      <c r="B24" s="375"/>
      <c r="C24" s="375"/>
      <c r="D24" s="375"/>
      <c r="E24" s="376"/>
    </row>
    <row r="25" spans="1:5" s="70" customFormat="1" ht="20.25" thickBot="1">
      <c r="A25" s="71" t="s">
        <v>0</v>
      </c>
      <c r="B25" s="71" t="s">
        <v>9</v>
      </c>
      <c r="C25" s="71" t="s">
        <v>218</v>
      </c>
      <c r="D25" s="71" t="s">
        <v>219</v>
      </c>
      <c r="E25" s="71" t="s">
        <v>8</v>
      </c>
    </row>
    <row r="26" spans="1:5" ht="19.5">
      <c r="A26" s="72" t="str">
        <f>'EAGLES - 10 - 11 - '!A9</f>
        <v>CRUZ AUGUSTO</v>
      </c>
      <c r="B26" s="73" t="str">
        <f>'EAGLES - 10 - 11 - '!B9</f>
        <v>EVTGC</v>
      </c>
      <c r="C26" s="74">
        <f>'EAGLES - 10 - 11 - '!C9</f>
        <v>50</v>
      </c>
      <c r="D26" s="74">
        <f>'EAGLES - 10 - 11 - '!D9</f>
        <v>45</v>
      </c>
      <c r="E26" s="74">
        <f>SUM(C26:D26)</f>
        <v>95</v>
      </c>
    </row>
    <row r="27" spans="1:5" ht="19.5">
      <c r="A27" s="72" t="str">
        <f>'EAGLES - 10 - 11 - '!A10</f>
        <v>JUAREZ GOÑI FRANCISCO QUINTO</v>
      </c>
      <c r="B27" s="73" t="str">
        <f>'EAGLES - 10 - 11 - '!B10</f>
        <v>TGC</v>
      </c>
      <c r="C27" s="74">
        <f>'EAGLES - 10 - 11 - '!C10</f>
        <v>56</v>
      </c>
      <c r="D27" s="74">
        <f>'EAGLES - 10 - 11 - '!D10</f>
        <v>45</v>
      </c>
      <c r="E27" s="74">
        <f>SUM(C27:D27)</f>
        <v>101</v>
      </c>
    </row>
    <row r="28" spans="1:5" ht="20.25" thickBot="1">
      <c r="A28" s="72" t="str">
        <f>'EAGLES - 10 - 11 - '!A11</f>
        <v>GOTI CAMILO</v>
      </c>
      <c r="B28" s="73" t="str">
        <f>'EAGLES - 10 - 11 - '!B11</f>
        <v>TGC</v>
      </c>
      <c r="C28" s="74">
        <f>'EAGLES - 10 - 11 - '!C11</f>
        <v>53</v>
      </c>
      <c r="D28" s="74">
        <f>'EAGLES - 10 - 11 - '!D11</f>
        <v>50</v>
      </c>
      <c r="E28" s="74">
        <f>SUM(C28:D28)</f>
        <v>103</v>
      </c>
    </row>
    <row r="29" spans="1:5" ht="20.25" thickBot="1">
      <c r="A29" s="374" t="s">
        <v>217</v>
      </c>
      <c r="B29" s="375"/>
      <c r="C29" s="375"/>
      <c r="D29" s="375"/>
      <c r="E29" s="376"/>
    </row>
    <row r="30" spans="1:5" ht="20.25" thickBot="1">
      <c r="A30" s="78" t="s">
        <v>151</v>
      </c>
      <c r="B30" s="79" t="s">
        <v>53</v>
      </c>
      <c r="C30" s="377" t="s">
        <v>276</v>
      </c>
      <c r="D30" s="378"/>
      <c r="E30" s="379"/>
    </row>
    <row r="31" spans="1:5" ht="19.5" thickBot="1">
      <c r="C31" s="69"/>
    </row>
    <row r="32" spans="1:5" ht="20.25" thickBot="1">
      <c r="A32" s="380" t="str">
        <f>'EAGLES - 10 - 11 - '!A22:E22</f>
        <v>DAMAS CLASES 10 - 11 - EAGLES -</v>
      </c>
      <c r="B32" s="381"/>
      <c r="C32" s="381"/>
      <c r="D32" s="381"/>
      <c r="E32" s="382"/>
    </row>
    <row r="33" spans="1:5" ht="20.25" thickBot="1">
      <c r="A33" s="71" t="s">
        <v>0</v>
      </c>
      <c r="B33" s="71" t="s">
        <v>9</v>
      </c>
      <c r="C33" s="71" t="s">
        <v>218</v>
      </c>
      <c r="D33" s="71" t="s">
        <v>219</v>
      </c>
      <c r="E33" s="71" t="s">
        <v>8</v>
      </c>
    </row>
    <row r="34" spans="1:5" ht="19.5">
      <c r="A34" s="72" t="str">
        <f>'EAGLES - 10 - 11 - '!A24</f>
        <v>JENKINS UMA</v>
      </c>
      <c r="B34" s="73" t="str">
        <f>'EAGLES - 10 - 11 - '!B24</f>
        <v>MDPGC</v>
      </c>
      <c r="C34" s="74">
        <f>'EAGLES - 10 - 11 - '!C24</f>
        <v>52</v>
      </c>
      <c r="D34" s="74">
        <f>'EAGLES - 10 - 11 - '!D24</f>
        <v>56</v>
      </c>
      <c r="E34" s="74">
        <f>SUM(C34:D34)</f>
        <v>108</v>
      </c>
    </row>
    <row r="35" spans="1:5" ht="19.5">
      <c r="A35" s="72" t="str">
        <f>'EAGLES - 10 - 11 - '!A25</f>
        <v>BIONDELLI ALEGRA</v>
      </c>
      <c r="B35" s="73" t="str">
        <f>'EAGLES - 10 - 11 - '!B25</f>
        <v>SPGC</v>
      </c>
      <c r="C35" s="74">
        <f>'EAGLES - 10 - 11 - '!C25</f>
        <v>58</v>
      </c>
      <c r="D35" s="74">
        <f>'EAGLES - 10 - 11 - '!D25</f>
        <v>61</v>
      </c>
      <c r="E35" s="74">
        <f>SUM(C35:D35)</f>
        <v>119</v>
      </c>
    </row>
    <row r="36" spans="1:5" ht="19.5">
      <c r="A36" s="72" t="str">
        <f>'EAGLES - 10 - 11 - '!A26</f>
        <v>PORCEL ALFONSINA</v>
      </c>
      <c r="B36" s="73" t="str">
        <f>'EAGLES - 10 - 11 - '!B26</f>
        <v>SPGC</v>
      </c>
      <c r="C36" s="74">
        <f>'EAGLES - 10 - 11 - '!C26</f>
        <v>66</v>
      </c>
      <c r="D36" s="74">
        <f>'EAGLES - 10 - 11 - '!D26</f>
        <v>61</v>
      </c>
      <c r="E36" s="74">
        <f>SUM(C36:D36)</f>
        <v>127</v>
      </c>
    </row>
    <row r="37" spans="1:5" ht="19.5">
      <c r="A37" s="80"/>
      <c r="B37" s="81"/>
      <c r="C37" s="82"/>
      <c r="D37" s="82"/>
      <c r="E37" s="82"/>
    </row>
    <row r="38" spans="1:5" ht="19.5">
      <c r="A38" s="80"/>
      <c r="B38" s="81"/>
      <c r="C38" s="82"/>
      <c r="D38" s="82"/>
      <c r="E38" s="82"/>
    </row>
    <row r="39" spans="1:5" ht="19.5">
      <c r="A39" s="80"/>
      <c r="B39" s="81"/>
      <c r="C39" s="82"/>
      <c r="D39" s="82"/>
      <c r="E39" s="82"/>
    </row>
    <row r="40" spans="1:5" ht="19.5">
      <c r="A40" s="80"/>
      <c r="B40" s="81"/>
      <c r="C40" s="82"/>
      <c r="D40" s="82"/>
      <c r="E40" s="82"/>
    </row>
    <row r="41" spans="1:5" ht="20.25" thickBot="1">
      <c r="A41" s="80"/>
      <c r="B41" s="81"/>
      <c r="C41" s="82"/>
      <c r="D41" s="82"/>
      <c r="E41" s="82"/>
    </row>
    <row r="42" spans="1:5" ht="20.25" thickBot="1">
      <c r="A42" s="374" t="str">
        <f>'BIRDIES 12 Y POST'!A8:E8</f>
        <v>CABALLEROS CLASES 2012 Y POSTERIORES - BIRDIES -</v>
      </c>
      <c r="B42" s="375"/>
      <c r="C42" s="375"/>
      <c r="D42" s="375"/>
      <c r="E42" s="376"/>
    </row>
    <row r="43" spans="1:5" ht="20.25" thickBot="1">
      <c r="A43" s="4" t="s">
        <v>0</v>
      </c>
      <c r="B43" s="4" t="s">
        <v>9</v>
      </c>
      <c r="C43" s="4" t="s">
        <v>16</v>
      </c>
      <c r="D43" s="4" t="s">
        <v>17</v>
      </c>
      <c r="E43" s="4" t="s">
        <v>8</v>
      </c>
    </row>
    <row r="44" spans="1:5" ht="19.5">
      <c r="A44" s="72" t="str">
        <f>'BIRDIES 12 Y POST'!A10</f>
        <v>CICCOLA FRANCESCO</v>
      </c>
      <c r="B44" s="73" t="str">
        <f>'BIRDIES 12 Y POST'!B10</f>
        <v>ML</v>
      </c>
      <c r="C44" s="74">
        <f>'BIRDIES 12 Y POST'!C10</f>
        <v>46</v>
      </c>
      <c r="D44" s="74">
        <f>'BIRDIES 12 Y POST'!D10</f>
        <v>42</v>
      </c>
      <c r="E44" s="74">
        <f>SUM(C44:D44)</f>
        <v>88</v>
      </c>
    </row>
    <row r="45" spans="1:5" ht="19.5">
      <c r="A45" s="72" t="str">
        <f>'BIRDIES 12 Y POST'!A11</f>
        <v>GOTI ALFONSO</v>
      </c>
      <c r="B45" s="73" t="str">
        <f>'BIRDIES 12 Y POST'!B11</f>
        <v>TGC</v>
      </c>
      <c r="C45" s="74">
        <f>'BIRDIES 12 Y POST'!C11</f>
        <v>42</v>
      </c>
      <c r="D45" s="74">
        <f>'BIRDIES 12 Y POST'!D11</f>
        <v>47</v>
      </c>
      <c r="E45" s="74">
        <f>SUM(C45:D45)</f>
        <v>89</v>
      </c>
    </row>
    <row r="46" spans="1:5" ht="20.25" thickBot="1">
      <c r="A46" s="72" t="str">
        <f>'BIRDIES 12 Y POST'!A12</f>
        <v>PATTI VICENTE</v>
      </c>
      <c r="B46" s="73" t="str">
        <f>'BIRDIES 12 Y POST'!B12</f>
        <v>SPGC</v>
      </c>
      <c r="C46" s="74">
        <f>'BIRDIES 12 Y POST'!C12</f>
        <v>49</v>
      </c>
      <c r="D46" s="74">
        <f>'BIRDIES 12 Y POST'!D12</f>
        <v>45</v>
      </c>
      <c r="E46" s="74">
        <f>SUM(C46:D46)</f>
        <v>94</v>
      </c>
    </row>
    <row r="47" spans="1:5" ht="20.25" thickBot="1">
      <c r="A47" s="374" t="s">
        <v>217</v>
      </c>
      <c r="B47" s="375"/>
      <c r="C47" s="375"/>
      <c r="D47" s="375"/>
      <c r="E47" s="376"/>
    </row>
    <row r="48" spans="1:5" ht="20.25" thickBot="1">
      <c r="A48" s="75" t="s">
        <v>166</v>
      </c>
      <c r="B48" s="77" t="s">
        <v>48</v>
      </c>
      <c r="C48" s="377" t="s">
        <v>276</v>
      </c>
      <c r="D48" s="378"/>
      <c r="E48" s="379"/>
    </row>
    <row r="49" spans="1:5" ht="20.25" thickBot="1">
      <c r="A49" s="80"/>
      <c r="B49" s="83"/>
      <c r="C49" s="84"/>
      <c r="D49" s="82"/>
      <c r="E49" s="84"/>
    </row>
    <row r="50" spans="1:5" ht="20.25" thickBot="1">
      <c r="A50" s="380" t="str">
        <f>'BIRDIES 12 Y POST'!A21:E21</f>
        <v>DAMAS CLASES 2012 Y POSTERIORES - BIRDIES -</v>
      </c>
      <c r="B50" s="381"/>
      <c r="C50" s="381"/>
      <c r="D50" s="381"/>
      <c r="E50" s="382"/>
    </row>
    <row r="51" spans="1:5" ht="20.25" thickBot="1">
      <c r="A51" s="4" t="s">
        <v>0</v>
      </c>
      <c r="B51" s="4" t="s">
        <v>9</v>
      </c>
      <c r="C51" s="4" t="s">
        <v>16</v>
      </c>
      <c r="D51" s="4" t="s">
        <v>17</v>
      </c>
      <c r="E51" s="4" t="s">
        <v>8</v>
      </c>
    </row>
    <row r="52" spans="1:5" ht="19.5">
      <c r="A52" s="72" t="str">
        <f>'BIRDIES 12 Y POST'!A23</f>
        <v>RAMPEZZOTI JUSTINA</v>
      </c>
      <c r="B52" s="73" t="str">
        <f>'BIRDIES 12 Y POST'!B23</f>
        <v>TGC</v>
      </c>
      <c r="C52" s="74">
        <f>'BIRDIES 12 Y POST'!C23</f>
        <v>50</v>
      </c>
      <c r="D52" s="74">
        <f>'BIRDIES 12 Y POST'!D23</f>
        <v>51</v>
      </c>
      <c r="E52" s="74">
        <f>SUM(C52:D52)</f>
        <v>101</v>
      </c>
    </row>
    <row r="53" spans="1:5" ht="19.5">
      <c r="A53" s="72" t="str">
        <f>'BIRDIES 12 Y POST'!A24</f>
        <v>MARTIN MILENA</v>
      </c>
      <c r="B53" s="73" t="str">
        <f>'BIRDIES 12 Y POST'!B24</f>
        <v>CMDP</v>
      </c>
      <c r="C53" s="74">
        <f>'BIRDIES 12 Y POST'!C24</f>
        <v>55</v>
      </c>
      <c r="D53" s="74">
        <f>'BIRDIES 12 Y POST'!D24</f>
        <v>62</v>
      </c>
      <c r="E53" s="74">
        <f>SUM(C53:D53)</f>
        <v>117</v>
      </c>
    </row>
    <row r="54" spans="1:5" ht="20.25" thickBot="1">
      <c r="A54" s="72" t="str">
        <f>'BIRDIES 12 Y POST'!A25</f>
        <v>PORCEL MARGARITA</v>
      </c>
      <c r="B54" s="73" t="str">
        <f>'BIRDIES 12 Y POST'!B25</f>
        <v>SPGC</v>
      </c>
      <c r="C54" s="74">
        <f>'BIRDIES 12 Y POST'!C25</f>
        <v>69</v>
      </c>
      <c r="D54" s="74">
        <f>'BIRDIES 12 Y POST'!D25</f>
        <v>67</v>
      </c>
      <c r="E54" s="74">
        <f>SUM(C54:D54)</f>
        <v>136</v>
      </c>
    </row>
    <row r="55" spans="1:5" ht="20.25" thickBot="1">
      <c r="A55" s="380" t="s">
        <v>217</v>
      </c>
      <c r="B55" s="381"/>
      <c r="C55" s="381"/>
      <c r="D55" s="381"/>
      <c r="E55" s="382"/>
    </row>
    <row r="56" spans="1:5" ht="20.25" thickBot="1">
      <c r="A56" s="75" t="s">
        <v>177</v>
      </c>
      <c r="B56" s="76" t="s">
        <v>44</v>
      </c>
      <c r="C56" s="377" t="s">
        <v>279</v>
      </c>
      <c r="D56" s="378"/>
      <c r="E56" s="379"/>
    </row>
    <row r="57" spans="1:5" ht="19.5" thickBot="1">
      <c r="C57" s="69"/>
    </row>
    <row r="58" spans="1:5" ht="20.25" thickBot="1">
      <c r="A58" s="308" t="s">
        <v>220</v>
      </c>
      <c r="B58" s="309"/>
      <c r="C58" s="309"/>
      <c r="D58" s="309"/>
      <c r="E58" s="310"/>
    </row>
    <row r="59" spans="1:5" ht="20.25" thickBot="1">
      <c r="A59" s="4" t="s">
        <v>0</v>
      </c>
      <c r="B59" s="4" t="s">
        <v>9</v>
      </c>
      <c r="C59" s="4" t="s">
        <v>16</v>
      </c>
      <c r="D59" s="4" t="s">
        <v>17</v>
      </c>
      <c r="E59" s="4" t="s">
        <v>8</v>
      </c>
    </row>
    <row r="60" spans="1:5" ht="19.5">
      <c r="A60" s="72" t="str">
        <f>PROMOCIONALES!A9</f>
        <v>MOYANO MAYRA BELEN</v>
      </c>
      <c r="B60" s="73" t="str">
        <f>PROMOCIONALES!B9</f>
        <v>SPGC</v>
      </c>
      <c r="C60" s="74">
        <f>PROMOCIONALES!C9</f>
        <v>50</v>
      </c>
      <c r="D60" s="74">
        <f>PROMOCIONALES!D9</f>
        <v>59</v>
      </c>
      <c r="E60" s="74">
        <f>SUM(C60:D60)</f>
        <v>109</v>
      </c>
    </row>
    <row r="61" spans="1:5" ht="20.25" thickBot="1">
      <c r="A61" s="75" t="str">
        <f>PROMOCIONALES!A10</f>
        <v>LEON CAMPOS IARA</v>
      </c>
      <c r="B61" s="77" t="str">
        <f>PROMOCIONALES!B10</f>
        <v>MDPGC</v>
      </c>
      <c r="C61" s="85">
        <f>PROMOCIONALES!C10</f>
        <v>59</v>
      </c>
      <c r="D61" s="85">
        <f>PROMOCIONALES!D10</f>
        <v>64</v>
      </c>
      <c r="E61" s="85">
        <f>SUM(C61:D61)</f>
        <v>123</v>
      </c>
    </row>
    <row r="62" spans="1:5" ht="19.5" thickBot="1">
      <c r="C62" s="69"/>
    </row>
    <row r="63" spans="1:5" ht="20.25" thickBot="1">
      <c r="A63" s="308" t="s">
        <v>221</v>
      </c>
      <c r="B63" s="309"/>
      <c r="C63" s="309"/>
      <c r="D63" s="309"/>
      <c r="E63" s="310"/>
    </row>
    <row r="64" spans="1:5" ht="20.25" thickBot="1">
      <c r="A64" s="291" t="s">
        <v>0</v>
      </c>
      <c r="B64" s="293" t="s">
        <v>9</v>
      </c>
      <c r="C64" s="291" t="s">
        <v>14</v>
      </c>
      <c r="D64" s="291" t="s">
        <v>15</v>
      </c>
      <c r="E64" s="297" t="s">
        <v>8</v>
      </c>
    </row>
    <row r="65" spans="1:5" ht="19.5">
      <c r="A65" s="292" t="str">
        <f>PROMOCIONALES!A21</f>
        <v>BERENGENO JOAQUINA</v>
      </c>
      <c r="B65" s="294" t="str">
        <f>PROMOCIONALES!B21</f>
        <v>CMDP</v>
      </c>
      <c r="C65" s="301">
        <f>PROMOCIONALES!C21</f>
        <v>30</v>
      </c>
      <c r="D65" s="301">
        <f>PROMOCIONALES!D21</f>
        <v>32</v>
      </c>
      <c r="E65" s="298">
        <f>SUM(C65:D65)</f>
        <v>62</v>
      </c>
    </row>
    <row r="66" spans="1:5" ht="19.5">
      <c r="A66" s="72" t="str">
        <f>PROMOCIONALES!A22</f>
        <v>BERENGENO JUANA</v>
      </c>
      <c r="B66" s="295" t="str">
        <f>PROMOCIONALES!B22</f>
        <v>CMDP</v>
      </c>
      <c r="C66" s="302">
        <f>PROMOCIONALES!C22</f>
        <v>35</v>
      </c>
      <c r="D66" s="302">
        <f>PROMOCIONALES!D22</f>
        <v>28</v>
      </c>
      <c r="E66" s="299">
        <f t="shared" ref="E66:E79" si="0">SUM(C66:D66)</f>
        <v>63</v>
      </c>
    </row>
    <row r="67" spans="1:5" ht="19.5">
      <c r="A67" s="72" t="str">
        <f>PROMOCIONALES!A23</f>
        <v>RIVAS BAUTISTA</v>
      </c>
      <c r="B67" s="295" t="str">
        <f>PROMOCIONALES!B23</f>
        <v>CMDP</v>
      </c>
      <c r="C67" s="302">
        <f>PROMOCIONALES!C23</f>
        <v>35</v>
      </c>
      <c r="D67" s="302">
        <f>PROMOCIONALES!D23</f>
        <v>32</v>
      </c>
      <c r="E67" s="299">
        <f t="shared" si="0"/>
        <v>67</v>
      </c>
    </row>
    <row r="68" spans="1:5" ht="19.5">
      <c r="A68" s="72" t="str">
        <f>PROMOCIONALES!A24</f>
        <v>BERENGENO CATALINA AMBAR</v>
      </c>
      <c r="B68" s="295" t="str">
        <f>PROMOCIONALES!B24</f>
        <v>CMDP</v>
      </c>
      <c r="C68" s="302">
        <f>PROMOCIONALES!C24</f>
        <v>40</v>
      </c>
      <c r="D68" s="302">
        <f>PROMOCIONALES!D24</f>
        <v>31</v>
      </c>
      <c r="E68" s="299">
        <f t="shared" si="0"/>
        <v>71</v>
      </c>
    </row>
    <row r="69" spans="1:5" ht="19.5">
      <c r="A69" s="72" t="str">
        <f>PROMOCIONALES!A25</f>
        <v>MOYANO JOAQUIN URIEL</v>
      </c>
      <c r="B69" s="295" t="str">
        <f>PROMOCIONALES!B25</f>
        <v>SPGC</v>
      </c>
      <c r="C69" s="302">
        <f>PROMOCIONALES!C25</f>
        <v>37</v>
      </c>
      <c r="D69" s="302">
        <f>PROMOCIONALES!D25</f>
        <v>38</v>
      </c>
      <c r="E69" s="299">
        <f t="shared" si="0"/>
        <v>75</v>
      </c>
    </row>
    <row r="70" spans="1:5" ht="19.5">
      <c r="A70" s="72" t="str">
        <f>PROMOCIONALES!A26</f>
        <v>BALDI FREITES MARIA PAZ</v>
      </c>
      <c r="B70" s="295" t="str">
        <f>PROMOCIONALES!B26</f>
        <v>CMDP</v>
      </c>
      <c r="C70" s="302">
        <f>PROMOCIONALES!C26</f>
        <v>40</v>
      </c>
      <c r="D70" s="302">
        <f>PROMOCIONALES!D26</f>
        <v>36</v>
      </c>
      <c r="E70" s="299">
        <f t="shared" si="0"/>
        <v>76</v>
      </c>
    </row>
    <row r="71" spans="1:5" ht="19.5">
      <c r="A71" s="72" t="str">
        <f>PROMOCIONALES!A27</f>
        <v>LEOFANTI BIANCA</v>
      </c>
      <c r="B71" s="295" t="str">
        <f>PROMOCIONALES!B27</f>
        <v>SPGC</v>
      </c>
      <c r="C71" s="302">
        <f>PROMOCIONALES!C27</f>
        <v>38</v>
      </c>
      <c r="D71" s="302">
        <f>PROMOCIONALES!D27</f>
        <v>39</v>
      </c>
      <c r="E71" s="299">
        <f t="shared" si="0"/>
        <v>77</v>
      </c>
    </row>
    <row r="72" spans="1:5" ht="19.5">
      <c r="A72" s="72" t="str">
        <f>PROMOCIONALES!A28</f>
        <v>CONTE BIANCA PAZ</v>
      </c>
      <c r="B72" s="295" t="str">
        <f>PROMOCIONALES!B28</f>
        <v>CMDP</v>
      </c>
      <c r="C72" s="302">
        <f>PROMOCIONALES!C28</f>
        <v>41</v>
      </c>
      <c r="D72" s="302">
        <f>PROMOCIONALES!D28</f>
        <v>37</v>
      </c>
      <c r="E72" s="299">
        <f t="shared" si="0"/>
        <v>78</v>
      </c>
    </row>
    <row r="73" spans="1:5" ht="19.5">
      <c r="A73" s="72" t="str">
        <f>PROMOCIONALES!A29</f>
        <v>MONJE ANIL</v>
      </c>
      <c r="B73" s="295" t="str">
        <f>PROMOCIONALES!B29</f>
        <v>SPGC</v>
      </c>
      <c r="C73" s="302">
        <f>PROMOCIONALES!C29</f>
        <v>40</v>
      </c>
      <c r="D73" s="302">
        <f>PROMOCIONALES!D29</f>
        <v>39</v>
      </c>
      <c r="E73" s="299">
        <f t="shared" si="0"/>
        <v>79</v>
      </c>
    </row>
    <row r="74" spans="1:5" ht="19.5">
      <c r="A74" s="72" t="str">
        <f>PROMOCIONALES!A30</f>
        <v>ABBATE FRANCISCO</v>
      </c>
      <c r="B74" s="295" t="str">
        <f>PROMOCIONALES!B30</f>
        <v>SPGC</v>
      </c>
      <c r="C74" s="302">
        <f>PROMOCIONALES!C30</f>
        <v>44</v>
      </c>
      <c r="D74" s="302">
        <f>PROMOCIONALES!D30</f>
        <v>36</v>
      </c>
      <c r="E74" s="299">
        <f t="shared" si="0"/>
        <v>80</v>
      </c>
    </row>
    <row r="75" spans="1:5" ht="19.5">
      <c r="A75" s="72" t="str">
        <f>PROMOCIONALES!A31</f>
        <v>MURILLO JOAQUIN</v>
      </c>
      <c r="B75" s="295" t="str">
        <f>PROMOCIONALES!B31</f>
        <v>EVTGC</v>
      </c>
      <c r="C75" s="302">
        <f>PROMOCIONALES!C31</f>
        <v>45</v>
      </c>
      <c r="D75" s="302">
        <f>PROMOCIONALES!D31</f>
        <v>37</v>
      </c>
      <c r="E75" s="299">
        <f t="shared" si="0"/>
        <v>82</v>
      </c>
    </row>
    <row r="76" spans="1:5" ht="19.5">
      <c r="A76" s="72" t="str">
        <f>PROMOCIONALES!A32</f>
        <v>SHULZ PAULA</v>
      </c>
      <c r="B76" s="295" t="str">
        <f>PROMOCIONALES!B32</f>
        <v>CMDP</v>
      </c>
      <c r="C76" s="302">
        <f>PROMOCIONALES!C32</f>
        <v>44</v>
      </c>
      <c r="D76" s="302">
        <f>PROMOCIONALES!D32</f>
        <v>44</v>
      </c>
      <c r="E76" s="299">
        <f t="shared" si="0"/>
        <v>88</v>
      </c>
    </row>
    <row r="77" spans="1:5" ht="19.5">
      <c r="A77" s="72" t="str">
        <f>PROMOCIONALES!A33</f>
        <v>CHOCO HIPÓLITO</v>
      </c>
      <c r="B77" s="295" t="str">
        <f>PROMOCIONALES!B33</f>
        <v>CMDP</v>
      </c>
      <c r="C77" s="302">
        <f>PROMOCIONALES!C33</f>
        <v>48</v>
      </c>
      <c r="D77" s="302">
        <f>PROMOCIONALES!D33</f>
        <v>45</v>
      </c>
      <c r="E77" s="299">
        <f t="shared" si="0"/>
        <v>93</v>
      </c>
    </row>
    <row r="78" spans="1:5" ht="19.5">
      <c r="A78" s="72" t="str">
        <f>PROMOCIONALES!A34</f>
        <v>CANNELLI ESMERALDA</v>
      </c>
      <c r="B78" s="295" t="str">
        <f>PROMOCIONALES!B34</f>
        <v>NGC</v>
      </c>
      <c r="C78" s="302">
        <f>PROMOCIONALES!C34</f>
        <v>49</v>
      </c>
      <c r="D78" s="302">
        <f>PROMOCIONALES!D34</f>
        <v>45</v>
      </c>
      <c r="E78" s="299">
        <f t="shared" si="0"/>
        <v>94</v>
      </c>
    </row>
    <row r="79" spans="1:5" ht="19.5">
      <c r="A79" s="72" t="str">
        <f>PROMOCIONALES!A35</f>
        <v>PORCEL RENZO</v>
      </c>
      <c r="B79" s="295" t="str">
        <f>PROMOCIONALES!B35</f>
        <v>SPGC</v>
      </c>
      <c r="C79" s="302">
        <f>PROMOCIONALES!C35</f>
        <v>50</v>
      </c>
      <c r="D79" s="302">
        <f>PROMOCIONALES!D35</f>
        <v>48</v>
      </c>
      <c r="E79" s="299">
        <f t="shared" si="0"/>
        <v>98</v>
      </c>
    </row>
    <row r="80" spans="1:5" ht="20.25" thickBot="1">
      <c r="A80" s="75" t="str">
        <f>PROMOCIONALES!A36</f>
        <v>FERRARO BAUTISTA</v>
      </c>
      <c r="B80" s="296" t="str">
        <f>PROMOCIONALES!B36</f>
        <v>NGC</v>
      </c>
      <c r="C80" s="303" t="str">
        <f>PROMOCIONALES!C36</f>
        <v>--</v>
      </c>
      <c r="D80" s="303">
        <f>PROMOCIONALES!D36</f>
        <v>46</v>
      </c>
      <c r="E80" s="300">
        <f t="shared" ref="E80" si="1">SUM(C80:D80)</f>
        <v>46</v>
      </c>
    </row>
    <row r="81" spans="3:3">
      <c r="C81" s="69"/>
    </row>
    <row r="82" spans="3:3">
      <c r="C82" s="69"/>
    </row>
    <row r="83" spans="3:3">
      <c r="C83" s="69"/>
    </row>
    <row r="84" spans="3:3">
      <c r="C84" s="69"/>
    </row>
    <row r="85" spans="3:3">
      <c r="C85" s="69"/>
    </row>
    <row r="86" spans="3:3">
      <c r="C86" s="69"/>
    </row>
    <row r="87" spans="3:3">
      <c r="C87" s="69"/>
    </row>
    <row r="88" spans="3:3">
      <c r="C88" s="69"/>
    </row>
    <row r="89" spans="3:3">
      <c r="C89" s="69"/>
    </row>
    <row r="90" spans="3:3">
      <c r="C90" s="69"/>
    </row>
    <row r="91" spans="3:3">
      <c r="C91" s="69"/>
    </row>
    <row r="92" spans="3:3">
      <c r="C92" s="69"/>
    </row>
    <row r="93" spans="3:3">
      <c r="C93" s="69"/>
    </row>
    <row r="94" spans="3:3">
      <c r="C94" s="69"/>
    </row>
    <row r="95" spans="3:3">
      <c r="C95" s="69"/>
    </row>
    <row r="96" spans="3:3">
      <c r="C96" s="69"/>
    </row>
    <row r="97" spans="3:3">
      <c r="C97" s="69"/>
    </row>
    <row r="98" spans="3:3">
      <c r="C98" s="69"/>
    </row>
    <row r="99" spans="3:3">
      <c r="C99" s="69"/>
    </row>
    <row r="100" spans="3:3">
      <c r="C100" s="69"/>
    </row>
    <row r="101" spans="3:3">
      <c r="C101" s="69"/>
    </row>
    <row r="102" spans="3:3">
      <c r="C102" s="69"/>
    </row>
    <row r="103" spans="3:3">
      <c r="C103" s="69"/>
    </row>
    <row r="104" spans="3:3">
      <c r="C104" s="69"/>
    </row>
    <row r="105" spans="3:3">
      <c r="C105" s="69"/>
    </row>
    <row r="106" spans="3:3">
      <c r="C106" s="69"/>
    </row>
    <row r="107" spans="3:3">
      <c r="C107" s="69"/>
    </row>
    <row r="108" spans="3:3">
      <c r="C108" s="69"/>
    </row>
    <row r="109" spans="3:3">
      <c r="C109" s="69"/>
    </row>
    <row r="110" spans="3:3">
      <c r="C110" s="69"/>
    </row>
    <row r="111" spans="3:3">
      <c r="C111" s="69"/>
    </row>
    <row r="112" spans="3:3">
      <c r="C112" s="69"/>
    </row>
    <row r="113" spans="3:3">
      <c r="C113" s="69"/>
    </row>
    <row r="114" spans="3:3">
      <c r="C114" s="69"/>
    </row>
    <row r="115" spans="3:3">
      <c r="C115" s="69"/>
    </row>
    <row r="116" spans="3:3">
      <c r="C116" s="69"/>
    </row>
    <row r="117" spans="3:3">
      <c r="C117" s="69"/>
    </row>
    <row r="118" spans="3:3">
      <c r="C118" s="69"/>
    </row>
    <row r="119" spans="3:3">
      <c r="C119" s="69"/>
    </row>
    <row r="120" spans="3:3">
      <c r="C120" s="69"/>
    </row>
    <row r="121" spans="3:3">
      <c r="C121" s="69"/>
    </row>
    <row r="122" spans="3:3">
      <c r="C122" s="69"/>
    </row>
    <row r="123" spans="3:3">
      <c r="C123" s="69"/>
    </row>
    <row r="124" spans="3:3">
      <c r="C124" s="69"/>
    </row>
    <row r="125" spans="3:3">
      <c r="C125" s="69"/>
    </row>
    <row r="126" spans="3:3">
      <c r="C126" s="69"/>
    </row>
    <row r="127" spans="3:3">
      <c r="C127" s="69"/>
    </row>
    <row r="128" spans="3:3">
      <c r="C128" s="69"/>
    </row>
    <row r="129" spans="3:3">
      <c r="C129" s="69"/>
    </row>
    <row r="130" spans="3:3">
      <c r="C130" s="69"/>
    </row>
    <row r="131" spans="3:3">
      <c r="C131" s="69"/>
    </row>
    <row r="132" spans="3:3">
      <c r="C132" s="69"/>
    </row>
    <row r="133" spans="3:3">
      <c r="C133" s="69"/>
    </row>
    <row r="134" spans="3:3">
      <c r="C134" s="69"/>
    </row>
    <row r="135" spans="3:3">
      <c r="C135" s="69"/>
    </row>
    <row r="136" spans="3:3">
      <c r="C136" s="69"/>
    </row>
    <row r="137" spans="3:3">
      <c r="C137" s="69"/>
    </row>
    <row r="138" spans="3:3">
      <c r="C138" s="69"/>
    </row>
    <row r="139" spans="3:3">
      <c r="C139" s="69"/>
    </row>
    <row r="140" spans="3:3">
      <c r="C140" s="69"/>
    </row>
    <row r="141" spans="3:3">
      <c r="C141" s="69"/>
    </row>
    <row r="142" spans="3:3">
      <c r="C142" s="69"/>
    </row>
    <row r="143" spans="3:3">
      <c r="C143" s="69"/>
    </row>
    <row r="144" spans="3:3">
      <c r="C144" s="69"/>
    </row>
    <row r="145" spans="3:3">
      <c r="C145" s="69"/>
    </row>
    <row r="146" spans="3:3">
      <c r="C146" s="69"/>
    </row>
    <row r="147" spans="3:3">
      <c r="C147" s="69"/>
    </row>
    <row r="148" spans="3:3">
      <c r="C148" s="69"/>
    </row>
    <row r="149" spans="3:3">
      <c r="C149" s="69"/>
    </row>
    <row r="150" spans="3:3">
      <c r="C150" s="69"/>
    </row>
    <row r="151" spans="3:3">
      <c r="C151" s="69"/>
    </row>
    <row r="152" spans="3:3">
      <c r="C152" s="69"/>
    </row>
    <row r="153" spans="3:3">
      <c r="C153" s="69"/>
    </row>
    <row r="154" spans="3:3">
      <c r="C154" s="69"/>
    </row>
    <row r="155" spans="3:3">
      <c r="C155" s="69"/>
    </row>
    <row r="156" spans="3:3">
      <c r="C156" s="69"/>
    </row>
    <row r="157" spans="3:3">
      <c r="C157" s="69"/>
    </row>
    <row r="158" spans="3:3">
      <c r="C158" s="69"/>
    </row>
    <row r="159" spans="3:3">
      <c r="C159" s="69"/>
    </row>
    <row r="160" spans="3:3">
      <c r="C160" s="69"/>
    </row>
    <row r="161" spans="3:3">
      <c r="C161" s="69"/>
    </row>
    <row r="162" spans="3:3">
      <c r="C162" s="69"/>
    </row>
    <row r="163" spans="3:3">
      <c r="C163" s="69"/>
    </row>
    <row r="164" spans="3:3">
      <c r="C164" s="69"/>
    </row>
    <row r="165" spans="3:3">
      <c r="C165" s="69"/>
    </row>
    <row r="166" spans="3:3">
      <c r="C166" s="69"/>
    </row>
    <row r="167" spans="3:3">
      <c r="C167" s="69"/>
    </row>
    <row r="168" spans="3:3">
      <c r="C168" s="69"/>
    </row>
    <row r="169" spans="3:3">
      <c r="C169" s="69"/>
    </row>
    <row r="170" spans="3:3">
      <c r="C170" s="69"/>
    </row>
    <row r="171" spans="3:3">
      <c r="C171" s="69"/>
    </row>
    <row r="172" spans="3:3">
      <c r="C172" s="69"/>
    </row>
    <row r="173" spans="3:3">
      <c r="C173" s="69"/>
    </row>
    <row r="174" spans="3:3">
      <c r="C174" s="69"/>
    </row>
    <row r="175" spans="3:3">
      <c r="C175" s="69"/>
    </row>
    <row r="176" spans="3:3">
      <c r="C176" s="69"/>
    </row>
    <row r="177" spans="3:3">
      <c r="C177" s="69"/>
    </row>
    <row r="178" spans="3:3">
      <c r="C178" s="69"/>
    </row>
    <row r="179" spans="3:3">
      <c r="C179" s="69"/>
    </row>
    <row r="180" spans="3:3">
      <c r="C180" s="69"/>
    </row>
    <row r="181" spans="3:3">
      <c r="C181" s="69"/>
    </row>
    <row r="182" spans="3:3">
      <c r="C182" s="69"/>
    </row>
    <row r="183" spans="3:3">
      <c r="C183" s="69"/>
    </row>
    <row r="184" spans="3:3">
      <c r="C184" s="69"/>
    </row>
    <row r="185" spans="3:3">
      <c r="C185" s="69"/>
    </row>
    <row r="186" spans="3:3">
      <c r="C186" s="69"/>
    </row>
    <row r="187" spans="3:3">
      <c r="C187" s="69"/>
    </row>
    <row r="188" spans="3:3">
      <c r="C188" s="69"/>
    </row>
    <row r="189" spans="3:3">
      <c r="C189" s="69"/>
    </row>
    <row r="190" spans="3:3">
      <c r="C190" s="69"/>
    </row>
    <row r="191" spans="3:3">
      <c r="C191" s="69"/>
    </row>
    <row r="192" spans="3:3">
      <c r="C192" s="69"/>
    </row>
    <row r="193" spans="3:3">
      <c r="C193" s="69"/>
    </row>
    <row r="194" spans="3:3">
      <c r="C194" s="69"/>
    </row>
    <row r="195" spans="3:3">
      <c r="C195" s="69"/>
    </row>
    <row r="196" spans="3:3">
      <c r="C196" s="69"/>
    </row>
    <row r="197" spans="3:3">
      <c r="C197" s="69"/>
    </row>
    <row r="198" spans="3:3">
      <c r="C198" s="69"/>
    </row>
    <row r="199" spans="3:3">
      <c r="C199" s="69"/>
    </row>
    <row r="200" spans="3:3">
      <c r="C200" s="69"/>
    </row>
    <row r="201" spans="3:3">
      <c r="C201" s="69"/>
    </row>
    <row r="202" spans="3:3">
      <c r="C202" s="69"/>
    </row>
    <row r="203" spans="3:3">
      <c r="C203" s="69"/>
    </row>
    <row r="204" spans="3:3">
      <c r="C204" s="69"/>
    </row>
    <row r="205" spans="3:3">
      <c r="C205" s="69"/>
    </row>
    <row r="206" spans="3:3">
      <c r="C206" s="69"/>
    </row>
    <row r="207" spans="3:3">
      <c r="C207" s="69"/>
    </row>
    <row r="208" spans="3:3">
      <c r="C208" s="69"/>
    </row>
    <row r="209" spans="3:3">
      <c r="C209" s="69"/>
    </row>
    <row r="210" spans="3:3">
      <c r="C210" s="69"/>
    </row>
    <row r="211" spans="3:3">
      <c r="C211" s="69"/>
    </row>
    <row r="212" spans="3:3">
      <c r="C212" s="69"/>
    </row>
    <row r="213" spans="3:3">
      <c r="C213" s="69"/>
    </row>
    <row r="214" spans="3:3">
      <c r="C214" s="69"/>
    </row>
    <row r="215" spans="3:3">
      <c r="C215" s="69"/>
    </row>
    <row r="216" spans="3:3">
      <c r="C216" s="69"/>
    </row>
    <row r="217" spans="3:3">
      <c r="C217" s="69"/>
    </row>
    <row r="218" spans="3:3">
      <c r="C218" s="69"/>
    </row>
    <row r="219" spans="3:3">
      <c r="C219" s="69"/>
    </row>
    <row r="220" spans="3:3">
      <c r="C220" s="69"/>
    </row>
    <row r="221" spans="3:3">
      <c r="C221" s="69"/>
    </row>
    <row r="222" spans="3:3">
      <c r="C222" s="69"/>
    </row>
    <row r="223" spans="3:3">
      <c r="C223" s="69"/>
    </row>
    <row r="224" spans="3:3">
      <c r="C224" s="69"/>
    </row>
    <row r="225" spans="3:3">
      <c r="C225" s="69"/>
    </row>
    <row r="226" spans="3:3">
      <c r="C226" s="69"/>
    </row>
    <row r="227" spans="3:3">
      <c r="C227" s="69"/>
    </row>
    <row r="228" spans="3:3">
      <c r="C228" s="69"/>
    </row>
    <row r="229" spans="3:3">
      <c r="C229" s="69"/>
    </row>
    <row r="230" spans="3:3">
      <c r="C230" s="69"/>
    </row>
    <row r="231" spans="3:3">
      <c r="C231" s="69"/>
    </row>
    <row r="232" spans="3:3">
      <c r="C232" s="69"/>
    </row>
    <row r="233" spans="3:3">
      <c r="C233" s="69"/>
    </row>
    <row r="234" spans="3:3">
      <c r="C234" s="69"/>
    </row>
    <row r="235" spans="3:3">
      <c r="C235" s="69"/>
    </row>
    <row r="236" spans="3:3">
      <c r="C236" s="69"/>
    </row>
    <row r="237" spans="3:3">
      <c r="C237" s="69"/>
    </row>
    <row r="238" spans="3:3">
      <c r="C238" s="69"/>
    </row>
    <row r="239" spans="3:3">
      <c r="C239" s="69"/>
    </row>
    <row r="240" spans="3:3">
      <c r="C240" s="69"/>
    </row>
    <row r="241" spans="3:3">
      <c r="C241" s="69"/>
    </row>
    <row r="242" spans="3:3">
      <c r="C242" s="69"/>
    </row>
    <row r="243" spans="3:3">
      <c r="C243" s="69"/>
    </row>
    <row r="244" spans="3:3">
      <c r="C244" s="69"/>
    </row>
    <row r="245" spans="3:3">
      <c r="C245" s="69"/>
    </row>
    <row r="246" spans="3:3">
      <c r="C246" s="69"/>
    </row>
    <row r="247" spans="3:3">
      <c r="C247" s="69"/>
    </row>
    <row r="248" spans="3:3">
      <c r="C248" s="69"/>
    </row>
    <row r="249" spans="3:3">
      <c r="C249" s="69"/>
    </row>
    <row r="250" spans="3:3">
      <c r="C250" s="69"/>
    </row>
    <row r="251" spans="3:3">
      <c r="C251" s="69"/>
    </row>
    <row r="252" spans="3:3">
      <c r="C252" s="69"/>
    </row>
    <row r="253" spans="3:3">
      <c r="C253" s="69"/>
    </row>
    <row r="254" spans="3:3">
      <c r="C254" s="69"/>
    </row>
    <row r="255" spans="3:3">
      <c r="C255" s="69"/>
    </row>
    <row r="256" spans="3:3">
      <c r="C256" s="69"/>
    </row>
    <row r="257" spans="3:3">
      <c r="C257" s="69"/>
    </row>
    <row r="258" spans="3:3">
      <c r="C258" s="69"/>
    </row>
    <row r="259" spans="3:3">
      <c r="C259" s="69"/>
    </row>
    <row r="260" spans="3:3">
      <c r="C260" s="69"/>
    </row>
    <row r="261" spans="3:3">
      <c r="C261" s="69"/>
    </row>
    <row r="262" spans="3:3">
      <c r="C262" s="69"/>
    </row>
    <row r="263" spans="3:3">
      <c r="C263" s="69"/>
    </row>
    <row r="264" spans="3:3">
      <c r="C264" s="69"/>
    </row>
    <row r="265" spans="3:3">
      <c r="C265" s="69"/>
    </row>
    <row r="266" spans="3:3">
      <c r="C266" s="69"/>
    </row>
    <row r="267" spans="3:3">
      <c r="C267" s="69"/>
    </row>
    <row r="268" spans="3:3">
      <c r="C268" s="69"/>
    </row>
    <row r="269" spans="3:3">
      <c r="C269" s="69"/>
    </row>
    <row r="270" spans="3:3">
      <c r="C270" s="69"/>
    </row>
    <row r="271" spans="3:3">
      <c r="C271" s="69"/>
    </row>
    <row r="272" spans="3:3">
      <c r="C272" s="69"/>
    </row>
    <row r="273" spans="3:3">
      <c r="C273" s="69"/>
    </row>
    <row r="274" spans="3:3">
      <c r="C274" s="69"/>
    </row>
    <row r="275" spans="3:3">
      <c r="C275" s="69"/>
    </row>
    <row r="276" spans="3:3">
      <c r="C276" s="69"/>
    </row>
    <row r="277" spans="3:3">
      <c r="C277" s="69"/>
    </row>
    <row r="278" spans="3:3">
      <c r="C278" s="69"/>
    </row>
    <row r="279" spans="3:3">
      <c r="C279" s="69"/>
    </row>
  </sheetData>
  <mergeCells count="24">
    <mergeCell ref="A58:E58"/>
    <mergeCell ref="A63:E63"/>
    <mergeCell ref="A42:E42"/>
    <mergeCell ref="A47:E47"/>
    <mergeCell ref="C48:E48"/>
    <mergeCell ref="A50:E50"/>
    <mergeCell ref="A55:E55"/>
    <mergeCell ref="C56:E56"/>
    <mergeCell ref="C22:E22"/>
    <mergeCell ref="A24:E24"/>
    <mergeCell ref="A29:E29"/>
    <mergeCell ref="C30:E30"/>
    <mergeCell ref="A32:E32"/>
    <mergeCell ref="A8:E8"/>
    <mergeCell ref="A13:E13"/>
    <mergeCell ref="C14:E14"/>
    <mergeCell ref="A16:E16"/>
    <mergeCell ref="A21:E21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4"/>
  <sheetViews>
    <sheetView zoomScale="70" zoomScaleNormal="70" workbookViewId="0">
      <selection sqref="A1:N1"/>
    </sheetView>
  </sheetViews>
  <sheetFormatPr baseColWidth="10" defaultRowHeight="18.75"/>
  <cols>
    <col min="1" max="1" width="47.42578125" style="1" bestFit="1" customWidth="1"/>
    <col min="2" max="2" width="8.85546875" style="45" bestFit="1" customWidth="1"/>
    <col min="3" max="3" width="12.42578125" style="8" bestFit="1" customWidth="1"/>
    <col min="4" max="6" width="4.7109375" style="2" customWidth="1"/>
    <col min="7" max="7" width="6.28515625" style="2" customWidth="1"/>
    <col min="8" max="8" width="5.7109375" style="2" customWidth="1"/>
    <col min="9" max="10" width="4.7109375" style="1" customWidth="1"/>
    <col min="11" max="11" width="6.28515625" style="1" customWidth="1"/>
    <col min="12" max="12" width="5.7109375" style="1" customWidth="1"/>
    <col min="13" max="13" width="6.85546875" style="1" customWidth="1"/>
    <col min="14" max="14" width="7.140625" style="1" customWidth="1"/>
    <col min="15" max="15" width="7.7109375" style="1" customWidth="1"/>
    <col min="16" max="16" width="11.42578125" style="1" customWidth="1"/>
    <col min="17" max="16384" width="11.42578125" style="1"/>
  </cols>
  <sheetData>
    <row r="1" spans="1:17" ht="23.25">
      <c r="A1" s="311" t="s">
        <v>18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</row>
    <row r="2" spans="1:17" ht="29.25">
      <c r="A2" s="312" t="str">
        <f>JUVENILES!A2</f>
        <v>35° TORNEO AMISTAD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</row>
    <row r="3" spans="1:17">
      <c r="A3" s="313" t="s">
        <v>7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</row>
    <row r="4" spans="1:17" ht="26.25">
      <c r="A4" s="314" t="s">
        <v>10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</row>
    <row r="5" spans="1:17">
      <c r="A5" s="317" t="str">
        <f>JUVENILES!A5</f>
        <v>CUATRO VUELTAS DE 9 HOYOS MEDAL PLAY</v>
      </c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</row>
    <row r="6" spans="1:17">
      <c r="A6" s="316" t="str">
        <f>JUVENILES!A6</f>
        <v>JUEVES 18 Y VIERNES 19 DE ENERO DE 2021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1:17" ht="20.25" thickBot="1">
      <c r="A7" s="6"/>
      <c r="B7" s="44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7" ht="20.25" thickBot="1">
      <c r="A8" s="308" t="s">
        <v>34</v>
      </c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10"/>
    </row>
    <row r="9" spans="1:17" ht="19.5" thickBot="1">
      <c r="C9" s="1"/>
      <c r="D9" s="1"/>
      <c r="E9" s="1"/>
      <c r="F9" s="1"/>
      <c r="G9" s="1"/>
      <c r="H9" s="1"/>
    </row>
    <row r="10" spans="1:17" s="24" customFormat="1" ht="20.25" thickBot="1">
      <c r="A10" s="13" t="s">
        <v>0</v>
      </c>
      <c r="B10" s="46" t="s">
        <v>9</v>
      </c>
      <c r="C10" s="28" t="s">
        <v>26</v>
      </c>
      <c r="D10" s="29" t="s">
        <v>1</v>
      </c>
      <c r="E10" s="30" t="s">
        <v>2</v>
      </c>
      <c r="F10" s="30" t="s">
        <v>3</v>
      </c>
      <c r="G10" s="30" t="s">
        <v>4</v>
      </c>
      <c r="H10" s="30" t="s">
        <v>5</v>
      </c>
      <c r="I10" s="31" t="s">
        <v>2</v>
      </c>
      <c r="J10" s="31" t="s">
        <v>3</v>
      </c>
      <c r="K10" s="31" t="s">
        <v>4</v>
      </c>
      <c r="L10" s="31" t="s">
        <v>5</v>
      </c>
      <c r="M10" s="4" t="s">
        <v>13</v>
      </c>
      <c r="N10" s="12" t="s">
        <v>12</v>
      </c>
      <c r="O10" s="1"/>
      <c r="P10" s="1"/>
      <c r="Q10" s="1"/>
    </row>
    <row r="11" spans="1:17" ht="20.25" thickBot="1">
      <c r="A11" s="25" t="s">
        <v>76</v>
      </c>
      <c r="B11" s="27" t="s">
        <v>50</v>
      </c>
      <c r="C11" s="32">
        <v>38299</v>
      </c>
      <c r="D11" s="26">
        <v>-1</v>
      </c>
      <c r="E11" s="17">
        <v>34</v>
      </c>
      <c r="F11" s="17">
        <v>39</v>
      </c>
      <c r="G11" s="18">
        <f t="shared" ref="G11:G21" si="0">SUM(E11:F11)</f>
        <v>73</v>
      </c>
      <c r="H11" s="19">
        <f t="shared" ref="H11:H21" si="1">SUM(G11-D11)</f>
        <v>74</v>
      </c>
      <c r="I11" s="17">
        <v>38</v>
      </c>
      <c r="J11" s="17">
        <v>38</v>
      </c>
      <c r="K11" s="18">
        <f t="shared" ref="K11:K22" si="2">SUM(I11:J11)</f>
        <v>76</v>
      </c>
      <c r="L11" s="20">
        <f t="shared" ref="L11:L22" si="3">+(K11-D11)</f>
        <v>77</v>
      </c>
      <c r="M11" s="21">
        <f t="shared" ref="M11:M21" si="4">(H11+L11)</f>
        <v>151</v>
      </c>
      <c r="N11" s="262">
        <f t="shared" ref="N11:N21" si="5">SUM(G11+K11)</f>
        <v>149</v>
      </c>
      <c r="O11" s="14" t="s">
        <v>22</v>
      </c>
    </row>
    <row r="12" spans="1:17" ht="20.25" thickBot="1">
      <c r="A12" s="25" t="s">
        <v>77</v>
      </c>
      <c r="B12" s="27" t="s">
        <v>44</v>
      </c>
      <c r="C12" s="32">
        <v>38147</v>
      </c>
      <c r="D12" s="26">
        <v>0</v>
      </c>
      <c r="E12" s="17">
        <v>37</v>
      </c>
      <c r="F12" s="17">
        <v>35</v>
      </c>
      <c r="G12" s="18">
        <f t="shared" si="0"/>
        <v>72</v>
      </c>
      <c r="H12" s="19">
        <f t="shared" si="1"/>
        <v>72</v>
      </c>
      <c r="I12" s="17">
        <v>41</v>
      </c>
      <c r="J12" s="17">
        <v>38</v>
      </c>
      <c r="K12" s="18">
        <f t="shared" si="2"/>
        <v>79</v>
      </c>
      <c r="L12" s="20">
        <f t="shared" si="3"/>
        <v>79</v>
      </c>
      <c r="M12" s="21">
        <f t="shared" si="4"/>
        <v>151</v>
      </c>
      <c r="N12" s="262">
        <f t="shared" si="5"/>
        <v>151</v>
      </c>
      <c r="O12" s="14" t="s">
        <v>23</v>
      </c>
    </row>
    <row r="13" spans="1:17" ht="19.5">
      <c r="A13" s="25" t="s">
        <v>74</v>
      </c>
      <c r="B13" s="27" t="s">
        <v>75</v>
      </c>
      <c r="C13" s="32">
        <v>37643</v>
      </c>
      <c r="D13" s="26">
        <v>-1</v>
      </c>
      <c r="E13" s="17">
        <v>39</v>
      </c>
      <c r="F13" s="17">
        <v>36</v>
      </c>
      <c r="G13" s="18">
        <f t="shared" si="0"/>
        <v>75</v>
      </c>
      <c r="H13" s="19">
        <f t="shared" si="1"/>
        <v>76</v>
      </c>
      <c r="I13" s="17">
        <v>39</v>
      </c>
      <c r="J13" s="17">
        <v>38</v>
      </c>
      <c r="K13" s="18">
        <f t="shared" si="2"/>
        <v>77</v>
      </c>
      <c r="L13" s="20">
        <f t="shared" si="3"/>
        <v>78</v>
      </c>
      <c r="M13" s="21">
        <f t="shared" si="4"/>
        <v>154</v>
      </c>
      <c r="N13" s="22">
        <f t="shared" si="5"/>
        <v>152</v>
      </c>
    </row>
    <row r="14" spans="1:17" ht="20.25" thickBot="1">
      <c r="A14" s="25" t="s">
        <v>78</v>
      </c>
      <c r="B14" s="27" t="s">
        <v>53</v>
      </c>
      <c r="C14" s="32">
        <v>37832</v>
      </c>
      <c r="D14" s="26">
        <v>1</v>
      </c>
      <c r="E14" s="17">
        <v>36</v>
      </c>
      <c r="F14" s="17">
        <v>40</v>
      </c>
      <c r="G14" s="18">
        <f t="shared" si="0"/>
        <v>76</v>
      </c>
      <c r="H14" s="19">
        <f t="shared" si="1"/>
        <v>75</v>
      </c>
      <c r="I14" s="17">
        <v>39</v>
      </c>
      <c r="J14" s="17">
        <v>38</v>
      </c>
      <c r="K14" s="18">
        <f t="shared" si="2"/>
        <v>77</v>
      </c>
      <c r="L14" s="20">
        <f t="shared" si="3"/>
        <v>76</v>
      </c>
      <c r="M14" s="21">
        <f t="shared" si="4"/>
        <v>151</v>
      </c>
      <c r="N14" s="22">
        <f t="shared" si="5"/>
        <v>153</v>
      </c>
    </row>
    <row r="15" spans="1:17" ht="20.25" thickBot="1">
      <c r="A15" s="25" t="s">
        <v>85</v>
      </c>
      <c r="B15" s="27" t="s">
        <v>50</v>
      </c>
      <c r="C15" s="32">
        <v>38715</v>
      </c>
      <c r="D15" s="26">
        <v>6</v>
      </c>
      <c r="E15" s="17">
        <v>38</v>
      </c>
      <c r="F15" s="17">
        <v>34</v>
      </c>
      <c r="G15" s="18">
        <f t="shared" si="0"/>
        <v>72</v>
      </c>
      <c r="H15" s="19">
        <f t="shared" si="1"/>
        <v>66</v>
      </c>
      <c r="I15" s="17">
        <v>43</v>
      </c>
      <c r="J15" s="17">
        <v>39</v>
      </c>
      <c r="K15" s="18">
        <f t="shared" si="2"/>
        <v>82</v>
      </c>
      <c r="L15" s="20">
        <f t="shared" si="3"/>
        <v>76</v>
      </c>
      <c r="M15" s="263">
        <f t="shared" si="4"/>
        <v>142</v>
      </c>
      <c r="N15" s="22">
        <f t="shared" si="5"/>
        <v>154</v>
      </c>
      <c r="O15" s="14" t="s">
        <v>20</v>
      </c>
    </row>
    <row r="16" spans="1:17" ht="20.25" thickBot="1">
      <c r="A16" s="25" t="s">
        <v>86</v>
      </c>
      <c r="B16" s="27" t="s">
        <v>57</v>
      </c>
      <c r="C16" s="32">
        <v>38609</v>
      </c>
      <c r="D16" s="26">
        <v>12</v>
      </c>
      <c r="E16" s="17">
        <v>41</v>
      </c>
      <c r="F16" s="17">
        <v>38</v>
      </c>
      <c r="G16" s="18">
        <f t="shared" si="0"/>
        <v>79</v>
      </c>
      <c r="H16" s="19">
        <f t="shared" si="1"/>
        <v>67</v>
      </c>
      <c r="I16" s="17">
        <v>42</v>
      </c>
      <c r="J16" s="17">
        <v>38</v>
      </c>
      <c r="K16" s="18">
        <f t="shared" si="2"/>
        <v>80</v>
      </c>
      <c r="L16" s="20">
        <f t="shared" si="3"/>
        <v>68</v>
      </c>
      <c r="M16" s="263">
        <f t="shared" si="4"/>
        <v>135</v>
      </c>
      <c r="N16" s="22">
        <f t="shared" si="5"/>
        <v>159</v>
      </c>
      <c r="O16" s="14" t="s">
        <v>19</v>
      </c>
    </row>
    <row r="17" spans="1:14" ht="19.5">
      <c r="A17" s="25" t="s">
        <v>79</v>
      </c>
      <c r="B17" s="27" t="s">
        <v>44</v>
      </c>
      <c r="C17" s="32">
        <v>37691</v>
      </c>
      <c r="D17" s="26">
        <v>1</v>
      </c>
      <c r="E17" s="17">
        <v>38</v>
      </c>
      <c r="F17" s="17">
        <v>39</v>
      </c>
      <c r="G17" s="18">
        <f t="shared" si="0"/>
        <v>77</v>
      </c>
      <c r="H17" s="19">
        <f t="shared" si="1"/>
        <v>76</v>
      </c>
      <c r="I17" s="17">
        <v>40</v>
      </c>
      <c r="J17" s="17">
        <v>42</v>
      </c>
      <c r="K17" s="18">
        <f t="shared" si="2"/>
        <v>82</v>
      </c>
      <c r="L17" s="20">
        <f t="shared" si="3"/>
        <v>81</v>
      </c>
      <c r="M17" s="21">
        <f t="shared" si="4"/>
        <v>157</v>
      </c>
      <c r="N17" s="22">
        <f t="shared" si="5"/>
        <v>159</v>
      </c>
    </row>
    <row r="18" spans="1:14" ht="19.5">
      <c r="A18" s="25" t="s">
        <v>84</v>
      </c>
      <c r="B18" s="27" t="s">
        <v>44</v>
      </c>
      <c r="C18" s="32">
        <v>38230</v>
      </c>
      <c r="D18" s="26">
        <v>7</v>
      </c>
      <c r="E18" s="17">
        <v>42</v>
      </c>
      <c r="F18" s="17">
        <v>38</v>
      </c>
      <c r="G18" s="18">
        <f t="shared" si="0"/>
        <v>80</v>
      </c>
      <c r="H18" s="19">
        <f t="shared" si="1"/>
        <v>73</v>
      </c>
      <c r="I18" s="17">
        <v>39</v>
      </c>
      <c r="J18" s="17">
        <v>43</v>
      </c>
      <c r="K18" s="18">
        <f t="shared" si="2"/>
        <v>82</v>
      </c>
      <c r="L18" s="20">
        <f t="shared" si="3"/>
        <v>75</v>
      </c>
      <c r="M18" s="21">
        <f t="shared" si="4"/>
        <v>148</v>
      </c>
      <c r="N18" s="22">
        <f t="shared" si="5"/>
        <v>162</v>
      </c>
    </row>
    <row r="19" spans="1:14" ht="19.5">
      <c r="A19" s="25" t="s">
        <v>80</v>
      </c>
      <c r="B19" s="27" t="s">
        <v>50</v>
      </c>
      <c r="C19" s="32">
        <v>38162</v>
      </c>
      <c r="D19" s="26">
        <v>4</v>
      </c>
      <c r="E19" s="17">
        <v>40</v>
      </c>
      <c r="F19" s="17">
        <v>44</v>
      </c>
      <c r="G19" s="18">
        <f t="shared" si="0"/>
        <v>84</v>
      </c>
      <c r="H19" s="19">
        <f t="shared" si="1"/>
        <v>80</v>
      </c>
      <c r="I19" s="17">
        <v>40</v>
      </c>
      <c r="J19" s="17">
        <v>42</v>
      </c>
      <c r="K19" s="18">
        <f t="shared" si="2"/>
        <v>82</v>
      </c>
      <c r="L19" s="20">
        <f t="shared" si="3"/>
        <v>78</v>
      </c>
      <c r="M19" s="21">
        <f t="shared" si="4"/>
        <v>158</v>
      </c>
      <c r="N19" s="22">
        <f t="shared" si="5"/>
        <v>166</v>
      </c>
    </row>
    <row r="20" spans="1:14" ht="19.5">
      <c r="A20" s="25" t="s">
        <v>81</v>
      </c>
      <c r="B20" s="27" t="s">
        <v>50</v>
      </c>
      <c r="C20" s="32">
        <v>38341</v>
      </c>
      <c r="D20" s="26">
        <v>5</v>
      </c>
      <c r="E20" s="17">
        <v>47</v>
      </c>
      <c r="F20" s="17">
        <v>41</v>
      </c>
      <c r="G20" s="18">
        <f t="shared" si="0"/>
        <v>88</v>
      </c>
      <c r="H20" s="19">
        <f t="shared" si="1"/>
        <v>83</v>
      </c>
      <c r="I20" s="17">
        <v>44</v>
      </c>
      <c r="J20" s="17">
        <v>38</v>
      </c>
      <c r="K20" s="18">
        <f t="shared" si="2"/>
        <v>82</v>
      </c>
      <c r="L20" s="20">
        <f t="shared" si="3"/>
        <v>77</v>
      </c>
      <c r="M20" s="21">
        <f t="shared" si="4"/>
        <v>160</v>
      </c>
      <c r="N20" s="22">
        <f t="shared" si="5"/>
        <v>170</v>
      </c>
    </row>
    <row r="21" spans="1:14" ht="19.5">
      <c r="A21" s="25" t="s">
        <v>87</v>
      </c>
      <c r="B21" s="27" t="s">
        <v>48</v>
      </c>
      <c r="C21" s="32">
        <v>38658</v>
      </c>
      <c r="D21" s="26">
        <v>12</v>
      </c>
      <c r="E21" s="17">
        <v>44</v>
      </c>
      <c r="F21" s="17">
        <v>43</v>
      </c>
      <c r="G21" s="18">
        <f t="shared" si="0"/>
        <v>87</v>
      </c>
      <c r="H21" s="19">
        <f t="shared" si="1"/>
        <v>75</v>
      </c>
      <c r="I21" s="17">
        <v>49</v>
      </c>
      <c r="J21" s="17">
        <v>44</v>
      </c>
      <c r="K21" s="18">
        <f t="shared" si="2"/>
        <v>93</v>
      </c>
      <c r="L21" s="20">
        <f t="shared" si="3"/>
        <v>81</v>
      </c>
      <c r="M21" s="21">
        <f t="shared" si="4"/>
        <v>156</v>
      </c>
      <c r="N21" s="22">
        <f t="shared" si="5"/>
        <v>180</v>
      </c>
    </row>
    <row r="22" spans="1:14" ht="19.5">
      <c r="A22" s="25" t="s">
        <v>89</v>
      </c>
      <c r="B22" s="27" t="s">
        <v>57</v>
      </c>
      <c r="C22" s="32">
        <v>38647</v>
      </c>
      <c r="D22" s="26">
        <v>25</v>
      </c>
      <c r="E22" s="228" t="s">
        <v>259</v>
      </c>
      <c r="F22" s="229" t="s">
        <v>260</v>
      </c>
      <c r="G22" s="229" t="s">
        <v>261</v>
      </c>
      <c r="H22" s="20" t="s">
        <v>208</v>
      </c>
      <c r="I22" s="17">
        <v>47</v>
      </c>
      <c r="J22" s="17">
        <v>52</v>
      </c>
      <c r="K22" s="18">
        <f t="shared" si="2"/>
        <v>99</v>
      </c>
      <c r="L22" s="20">
        <f t="shared" si="3"/>
        <v>74</v>
      </c>
      <c r="M22" s="21" t="s">
        <v>208</v>
      </c>
      <c r="N22" s="257" t="s">
        <v>208</v>
      </c>
    </row>
    <row r="23" spans="1:14" ht="19.5">
      <c r="A23" s="25" t="s">
        <v>88</v>
      </c>
      <c r="B23" s="27" t="s">
        <v>50</v>
      </c>
      <c r="C23" s="32">
        <v>38133</v>
      </c>
      <c r="D23" s="26">
        <v>16</v>
      </c>
      <c r="E23" s="17">
        <v>43</v>
      </c>
      <c r="F23" s="17">
        <v>53</v>
      </c>
      <c r="G23" s="18">
        <f>SUM(E23:F23)</f>
        <v>96</v>
      </c>
      <c r="H23" s="19">
        <f>SUM(G23-D23)</f>
        <v>80</v>
      </c>
      <c r="I23" s="18" t="s">
        <v>273</v>
      </c>
      <c r="J23" s="18" t="s">
        <v>274</v>
      </c>
      <c r="K23" s="17" t="s">
        <v>208</v>
      </c>
      <c r="L23" s="20" t="s">
        <v>208</v>
      </c>
      <c r="M23" s="21" t="s">
        <v>208</v>
      </c>
      <c r="N23" s="257" t="s">
        <v>208</v>
      </c>
    </row>
    <row r="24" spans="1:14" ht="20.25" thickBot="1">
      <c r="A24" s="282" t="s">
        <v>82</v>
      </c>
      <c r="B24" s="208" t="s">
        <v>83</v>
      </c>
      <c r="C24" s="209">
        <v>38629</v>
      </c>
      <c r="D24" s="283" t="s">
        <v>208</v>
      </c>
      <c r="E24" s="284" t="s">
        <v>208</v>
      </c>
      <c r="F24" s="211" t="s">
        <v>208</v>
      </c>
      <c r="G24" s="211" t="s">
        <v>208</v>
      </c>
      <c r="H24" s="214" t="s">
        <v>208</v>
      </c>
      <c r="I24" s="211" t="s">
        <v>208</v>
      </c>
      <c r="J24" s="211" t="s">
        <v>208</v>
      </c>
      <c r="K24" s="211" t="s">
        <v>208</v>
      </c>
      <c r="L24" s="214" t="s">
        <v>208</v>
      </c>
      <c r="M24" s="215" t="s">
        <v>208</v>
      </c>
      <c r="N24" s="259" t="s">
        <v>208</v>
      </c>
    </row>
  </sheetData>
  <sortState ref="A11:N24">
    <sortCondition ref="N11:N24"/>
    <sortCondition ref="K11:K24"/>
    <sortCondition ref="G11:G24"/>
  </sortState>
  <mergeCells count="7">
    <mergeCell ref="A8:N8"/>
    <mergeCell ref="A1:N1"/>
    <mergeCell ref="A2:N2"/>
    <mergeCell ref="A3:N3"/>
    <mergeCell ref="A4:N4"/>
    <mergeCell ref="A5:N5"/>
    <mergeCell ref="A6:N6"/>
  </mergeCells>
  <phoneticPr fontId="0" type="noConversion"/>
  <printOptions horizontalCentered="1" verticalCentered="1"/>
  <pageMargins left="0" right="0" top="0" bottom="0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180"/>
  <sheetViews>
    <sheetView zoomScale="70" zoomScaleNormal="70" workbookViewId="0">
      <selection sqref="A1:N1"/>
    </sheetView>
  </sheetViews>
  <sheetFormatPr baseColWidth="10" defaultRowHeight="18.75"/>
  <cols>
    <col min="1" max="1" width="44.28515625" style="1" customWidth="1"/>
    <col min="2" max="2" width="10.140625" style="45" customWidth="1"/>
    <col min="3" max="3" width="12.42578125" style="8" customWidth="1"/>
    <col min="4" max="6" width="4.7109375" style="2" customWidth="1"/>
    <col min="7" max="7" width="6.28515625" style="2" customWidth="1"/>
    <col min="8" max="8" width="6.28515625" style="2" bestFit="1" customWidth="1"/>
    <col min="9" max="10" width="4.7109375" style="1" customWidth="1"/>
    <col min="11" max="11" width="6.28515625" style="1" customWidth="1"/>
    <col min="12" max="12" width="5.7109375" style="1" customWidth="1"/>
    <col min="13" max="13" width="6.85546875" style="1" customWidth="1"/>
    <col min="14" max="14" width="7.140625" style="1" customWidth="1"/>
    <col min="15" max="15" width="7.7109375" style="1" customWidth="1"/>
    <col min="16" max="16384" width="11.42578125" style="1"/>
  </cols>
  <sheetData>
    <row r="1" spans="1:27" ht="23.25">
      <c r="A1" s="311" t="s">
        <v>18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</row>
    <row r="2" spans="1:27" ht="29.25">
      <c r="A2" s="312" t="str">
        <f>JUVENILES!A2</f>
        <v>35° TORNEO AMISTAD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</row>
    <row r="3" spans="1:27">
      <c r="A3" s="313" t="s">
        <v>7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</row>
    <row r="4" spans="1:27" ht="26.25">
      <c r="A4" s="314" t="s">
        <v>10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</row>
    <row r="5" spans="1:27">
      <c r="A5" s="317" t="str">
        <f>JUVENILES!A5</f>
        <v>CUATRO VUELTAS DE 9 HOYOS MEDAL PLAY</v>
      </c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</row>
    <row r="6" spans="1:27">
      <c r="A6" s="316" t="str">
        <f>MENORES!A6</f>
        <v>JUEVES 18 Y VIERNES 19 DE ENERO DE 2021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1:27" ht="20.25" thickBot="1">
      <c r="A7" s="49" t="s">
        <v>27</v>
      </c>
      <c r="B7" s="48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27" ht="20.25" thickBot="1">
      <c r="A8" s="308" t="s">
        <v>35</v>
      </c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10"/>
    </row>
    <row r="9" spans="1:27" s="24" customFormat="1" ht="20.25" thickBot="1">
      <c r="A9" s="13" t="s">
        <v>0</v>
      </c>
      <c r="B9" s="46" t="s">
        <v>9</v>
      </c>
      <c r="C9" s="28" t="s">
        <v>26</v>
      </c>
      <c r="D9" s="29" t="s">
        <v>1</v>
      </c>
      <c r="E9" s="30" t="s">
        <v>2</v>
      </c>
      <c r="F9" s="30" t="s">
        <v>3</v>
      </c>
      <c r="G9" s="30" t="s">
        <v>4</v>
      </c>
      <c r="H9" s="30" t="s">
        <v>5</v>
      </c>
      <c r="I9" s="31" t="s">
        <v>2</v>
      </c>
      <c r="J9" s="31" t="s">
        <v>3</v>
      </c>
      <c r="K9" s="31" t="s">
        <v>4</v>
      </c>
      <c r="L9" s="31" t="s">
        <v>5</v>
      </c>
      <c r="M9" s="4" t="s">
        <v>13</v>
      </c>
      <c r="N9" s="12" t="s">
        <v>12</v>
      </c>
      <c r="O9" s="1"/>
      <c r="P9" s="1"/>
      <c r="Q9" s="1"/>
      <c r="U9" s="1"/>
      <c r="V9" s="1"/>
      <c r="W9" s="1"/>
      <c r="X9" s="1"/>
      <c r="Y9" s="1"/>
      <c r="Z9" s="1"/>
      <c r="AA9" s="1"/>
    </row>
    <row r="10" spans="1:27" ht="20.25" thickBot="1">
      <c r="A10" s="25" t="s">
        <v>90</v>
      </c>
      <c r="B10" s="27" t="s">
        <v>57</v>
      </c>
      <c r="C10" s="32">
        <v>38884</v>
      </c>
      <c r="D10" s="26">
        <v>-1</v>
      </c>
      <c r="E10" s="17">
        <v>35</v>
      </c>
      <c r="F10" s="17">
        <v>38</v>
      </c>
      <c r="G10" s="18">
        <f t="shared" ref="G10:G35" si="0">SUM(E10:F10)</f>
        <v>73</v>
      </c>
      <c r="H10" s="19">
        <f t="shared" ref="H10:H35" si="1">SUM(G10-D10)</f>
        <v>74</v>
      </c>
      <c r="I10" s="17">
        <v>40</v>
      </c>
      <c r="J10" s="17">
        <v>36</v>
      </c>
      <c r="K10" s="18">
        <f t="shared" ref="K10:K37" si="2">SUM(I10:J10)</f>
        <v>76</v>
      </c>
      <c r="L10" s="20">
        <f t="shared" ref="L10:L37" si="3">+(K10-D10)</f>
        <v>77</v>
      </c>
      <c r="M10" s="21">
        <f t="shared" ref="M10:M35" si="4">(H10+L10)</f>
        <v>151</v>
      </c>
      <c r="N10" s="262">
        <f t="shared" ref="N10:N35" si="5">SUM(G10+K10)</f>
        <v>149</v>
      </c>
      <c r="O10" s="14" t="s">
        <v>22</v>
      </c>
    </row>
    <row r="11" spans="1:27" ht="20.25" thickBot="1">
      <c r="A11" s="25" t="s">
        <v>92</v>
      </c>
      <c r="B11" s="27" t="s">
        <v>71</v>
      </c>
      <c r="C11" s="32">
        <v>39105</v>
      </c>
      <c r="D11" s="26">
        <v>2</v>
      </c>
      <c r="E11" s="17">
        <v>41</v>
      </c>
      <c r="F11" s="17">
        <v>38</v>
      </c>
      <c r="G11" s="18">
        <f t="shared" si="0"/>
        <v>79</v>
      </c>
      <c r="H11" s="19">
        <f t="shared" si="1"/>
        <v>77</v>
      </c>
      <c r="I11" s="17">
        <v>38</v>
      </c>
      <c r="J11" s="17">
        <v>35</v>
      </c>
      <c r="K11" s="18">
        <f t="shared" si="2"/>
        <v>73</v>
      </c>
      <c r="L11" s="20">
        <f t="shared" si="3"/>
        <v>71</v>
      </c>
      <c r="M11" s="21">
        <f t="shared" si="4"/>
        <v>148</v>
      </c>
      <c r="N11" s="262">
        <f t="shared" si="5"/>
        <v>152</v>
      </c>
      <c r="O11" s="14" t="s">
        <v>23</v>
      </c>
    </row>
    <row r="12" spans="1:27" ht="19.5">
      <c r="A12" s="25" t="s">
        <v>93</v>
      </c>
      <c r="B12" s="27" t="s">
        <v>57</v>
      </c>
      <c r="C12" s="32">
        <v>38952</v>
      </c>
      <c r="D12" s="26">
        <v>3</v>
      </c>
      <c r="E12" s="17">
        <v>40</v>
      </c>
      <c r="F12" s="17">
        <v>38</v>
      </c>
      <c r="G12" s="18">
        <f t="shared" si="0"/>
        <v>78</v>
      </c>
      <c r="H12" s="19">
        <f t="shared" si="1"/>
        <v>75</v>
      </c>
      <c r="I12" s="17">
        <v>37</v>
      </c>
      <c r="J12" s="17">
        <v>40</v>
      </c>
      <c r="K12" s="18">
        <f t="shared" si="2"/>
        <v>77</v>
      </c>
      <c r="L12" s="20">
        <f t="shared" si="3"/>
        <v>74</v>
      </c>
      <c r="M12" s="21">
        <f t="shared" si="4"/>
        <v>149</v>
      </c>
      <c r="N12" s="22">
        <f t="shared" si="5"/>
        <v>155</v>
      </c>
    </row>
    <row r="13" spans="1:27" ht="19.5">
      <c r="A13" s="25" t="s">
        <v>94</v>
      </c>
      <c r="B13" s="27" t="s">
        <v>50</v>
      </c>
      <c r="C13" s="32">
        <v>38874</v>
      </c>
      <c r="D13" s="26">
        <v>4</v>
      </c>
      <c r="E13" s="17">
        <v>39</v>
      </c>
      <c r="F13" s="17">
        <v>42</v>
      </c>
      <c r="G13" s="18">
        <f t="shared" si="0"/>
        <v>81</v>
      </c>
      <c r="H13" s="19">
        <f t="shared" si="1"/>
        <v>77</v>
      </c>
      <c r="I13" s="17">
        <v>37</v>
      </c>
      <c r="J13" s="17">
        <v>38</v>
      </c>
      <c r="K13" s="18">
        <f t="shared" si="2"/>
        <v>75</v>
      </c>
      <c r="L13" s="20">
        <f t="shared" si="3"/>
        <v>71</v>
      </c>
      <c r="M13" s="21">
        <f t="shared" si="4"/>
        <v>148</v>
      </c>
      <c r="N13" s="22">
        <f t="shared" si="5"/>
        <v>156</v>
      </c>
    </row>
    <row r="14" spans="1:27" ht="20.25" thickBot="1">
      <c r="A14" s="25" t="s">
        <v>91</v>
      </c>
      <c r="B14" s="27" t="s">
        <v>50</v>
      </c>
      <c r="C14" s="32">
        <v>38888</v>
      </c>
      <c r="D14" s="26">
        <v>1</v>
      </c>
      <c r="E14" s="17">
        <v>39</v>
      </c>
      <c r="F14" s="17">
        <v>39</v>
      </c>
      <c r="G14" s="18">
        <f t="shared" si="0"/>
        <v>78</v>
      </c>
      <c r="H14" s="19">
        <f t="shared" si="1"/>
        <v>77</v>
      </c>
      <c r="I14" s="17">
        <v>39</v>
      </c>
      <c r="J14" s="17">
        <v>39</v>
      </c>
      <c r="K14" s="18">
        <f t="shared" si="2"/>
        <v>78</v>
      </c>
      <c r="L14" s="20">
        <f t="shared" si="3"/>
        <v>77</v>
      </c>
      <c r="M14" s="21">
        <f t="shared" si="4"/>
        <v>154</v>
      </c>
      <c r="N14" s="22">
        <f t="shared" si="5"/>
        <v>156</v>
      </c>
    </row>
    <row r="15" spans="1:27" ht="20.25" thickBot="1">
      <c r="A15" s="25" t="s">
        <v>98</v>
      </c>
      <c r="B15" s="27" t="s">
        <v>99</v>
      </c>
      <c r="C15" s="32">
        <v>39044</v>
      </c>
      <c r="D15" s="26">
        <v>7</v>
      </c>
      <c r="E15" s="17">
        <v>41</v>
      </c>
      <c r="F15" s="17">
        <v>36</v>
      </c>
      <c r="G15" s="18">
        <f t="shared" si="0"/>
        <v>77</v>
      </c>
      <c r="H15" s="19">
        <f t="shared" si="1"/>
        <v>70</v>
      </c>
      <c r="I15" s="17">
        <v>42</v>
      </c>
      <c r="J15" s="17">
        <v>39</v>
      </c>
      <c r="K15" s="18">
        <f t="shared" si="2"/>
        <v>81</v>
      </c>
      <c r="L15" s="20">
        <f t="shared" si="3"/>
        <v>74</v>
      </c>
      <c r="M15" s="263">
        <f t="shared" si="4"/>
        <v>144</v>
      </c>
      <c r="N15" s="22">
        <f t="shared" si="5"/>
        <v>158</v>
      </c>
      <c r="O15" s="14" t="s">
        <v>19</v>
      </c>
    </row>
    <row r="16" spans="1:27" ht="19.5">
      <c r="A16" s="25" t="s">
        <v>95</v>
      </c>
      <c r="B16" s="27" t="s">
        <v>57</v>
      </c>
      <c r="C16" s="32">
        <v>38792</v>
      </c>
      <c r="D16" s="26">
        <v>6</v>
      </c>
      <c r="E16" s="17">
        <v>37</v>
      </c>
      <c r="F16" s="17">
        <v>41</v>
      </c>
      <c r="G16" s="18">
        <f t="shared" si="0"/>
        <v>78</v>
      </c>
      <c r="H16" s="19">
        <f t="shared" si="1"/>
        <v>72</v>
      </c>
      <c r="I16" s="17">
        <v>39</v>
      </c>
      <c r="J16" s="17">
        <v>42</v>
      </c>
      <c r="K16" s="18">
        <f t="shared" si="2"/>
        <v>81</v>
      </c>
      <c r="L16" s="20">
        <f t="shared" si="3"/>
        <v>75</v>
      </c>
      <c r="M16" s="21">
        <f t="shared" si="4"/>
        <v>147</v>
      </c>
      <c r="N16" s="22">
        <f t="shared" si="5"/>
        <v>159</v>
      </c>
    </row>
    <row r="17" spans="1:15" ht="19.5">
      <c r="A17" s="25" t="s">
        <v>96</v>
      </c>
      <c r="B17" s="27" t="s">
        <v>71</v>
      </c>
      <c r="C17" s="32">
        <v>38888</v>
      </c>
      <c r="D17" s="26">
        <v>6</v>
      </c>
      <c r="E17" s="17">
        <v>37</v>
      </c>
      <c r="F17" s="17">
        <v>41</v>
      </c>
      <c r="G17" s="18">
        <f t="shared" si="0"/>
        <v>78</v>
      </c>
      <c r="H17" s="19">
        <f t="shared" si="1"/>
        <v>72</v>
      </c>
      <c r="I17" s="17">
        <v>44</v>
      </c>
      <c r="J17" s="17">
        <v>41</v>
      </c>
      <c r="K17" s="18">
        <f t="shared" si="2"/>
        <v>85</v>
      </c>
      <c r="L17" s="20">
        <f t="shared" si="3"/>
        <v>79</v>
      </c>
      <c r="M17" s="21">
        <f t="shared" si="4"/>
        <v>151</v>
      </c>
      <c r="N17" s="22">
        <f t="shared" si="5"/>
        <v>163</v>
      </c>
    </row>
    <row r="18" spans="1:15" ht="20.25" thickBot="1">
      <c r="A18" s="25" t="s">
        <v>101</v>
      </c>
      <c r="B18" s="27" t="s">
        <v>44</v>
      </c>
      <c r="C18" s="32">
        <v>38872</v>
      </c>
      <c r="D18" s="26">
        <v>9</v>
      </c>
      <c r="E18" s="17">
        <v>40</v>
      </c>
      <c r="F18" s="17">
        <v>40</v>
      </c>
      <c r="G18" s="18">
        <f t="shared" si="0"/>
        <v>80</v>
      </c>
      <c r="H18" s="19">
        <f t="shared" si="1"/>
        <v>71</v>
      </c>
      <c r="I18" s="17">
        <v>44</v>
      </c>
      <c r="J18" s="17">
        <v>41</v>
      </c>
      <c r="K18" s="18">
        <f t="shared" si="2"/>
        <v>85</v>
      </c>
      <c r="L18" s="20">
        <f t="shared" si="3"/>
        <v>76</v>
      </c>
      <c r="M18" s="21">
        <f t="shared" si="4"/>
        <v>147</v>
      </c>
      <c r="N18" s="22">
        <f t="shared" si="5"/>
        <v>165</v>
      </c>
    </row>
    <row r="19" spans="1:15" ht="20.25" thickBot="1">
      <c r="A19" s="66" t="s">
        <v>105</v>
      </c>
      <c r="B19" s="27" t="s">
        <v>44</v>
      </c>
      <c r="C19" s="32">
        <v>39689</v>
      </c>
      <c r="D19" s="26">
        <v>16</v>
      </c>
      <c r="E19" s="17">
        <v>45</v>
      </c>
      <c r="F19" s="17">
        <v>42</v>
      </c>
      <c r="G19" s="18">
        <f t="shared" si="0"/>
        <v>87</v>
      </c>
      <c r="H19" s="19">
        <f t="shared" si="1"/>
        <v>71</v>
      </c>
      <c r="I19" s="17">
        <v>43</v>
      </c>
      <c r="J19" s="17">
        <v>43</v>
      </c>
      <c r="K19" s="18">
        <f t="shared" si="2"/>
        <v>86</v>
      </c>
      <c r="L19" s="289">
        <f t="shared" si="3"/>
        <v>70</v>
      </c>
      <c r="M19" s="21">
        <f t="shared" si="4"/>
        <v>141</v>
      </c>
      <c r="N19" s="22">
        <f t="shared" si="5"/>
        <v>173</v>
      </c>
      <c r="O19" s="14" t="s">
        <v>282</v>
      </c>
    </row>
    <row r="20" spans="1:15" ht="19.5">
      <c r="A20" s="25" t="s">
        <v>97</v>
      </c>
      <c r="B20" s="27" t="s">
        <v>53</v>
      </c>
      <c r="C20" s="32">
        <v>39257</v>
      </c>
      <c r="D20" s="26">
        <v>7</v>
      </c>
      <c r="E20" s="17">
        <v>42</v>
      </c>
      <c r="F20" s="17">
        <v>42</v>
      </c>
      <c r="G20" s="18">
        <f t="shared" si="0"/>
        <v>84</v>
      </c>
      <c r="H20" s="19">
        <f t="shared" si="1"/>
        <v>77</v>
      </c>
      <c r="I20" s="17">
        <v>42</v>
      </c>
      <c r="J20" s="17">
        <v>47</v>
      </c>
      <c r="K20" s="18">
        <f t="shared" si="2"/>
        <v>89</v>
      </c>
      <c r="L20" s="20">
        <f t="shared" si="3"/>
        <v>82</v>
      </c>
      <c r="M20" s="21">
        <f t="shared" si="4"/>
        <v>159</v>
      </c>
      <c r="N20" s="22">
        <f t="shared" si="5"/>
        <v>173</v>
      </c>
    </row>
    <row r="21" spans="1:15" ht="19.5">
      <c r="A21" s="66" t="s">
        <v>100</v>
      </c>
      <c r="B21" s="27" t="s">
        <v>48</v>
      </c>
      <c r="C21" s="32">
        <v>39469</v>
      </c>
      <c r="D21" s="26">
        <v>8</v>
      </c>
      <c r="E21" s="17">
        <v>48</v>
      </c>
      <c r="F21" s="17">
        <v>47</v>
      </c>
      <c r="G21" s="18">
        <f t="shared" si="0"/>
        <v>95</v>
      </c>
      <c r="H21" s="19">
        <f t="shared" si="1"/>
        <v>87</v>
      </c>
      <c r="I21" s="17">
        <v>46</v>
      </c>
      <c r="J21" s="17">
        <v>43</v>
      </c>
      <c r="K21" s="18">
        <f t="shared" si="2"/>
        <v>89</v>
      </c>
      <c r="L21" s="20">
        <f t="shared" si="3"/>
        <v>81</v>
      </c>
      <c r="M21" s="21">
        <f t="shared" si="4"/>
        <v>168</v>
      </c>
      <c r="N21" s="22">
        <f t="shared" si="5"/>
        <v>184</v>
      </c>
    </row>
    <row r="22" spans="1:15" ht="19.5">
      <c r="A22" s="66" t="s">
        <v>106</v>
      </c>
      <c r="B22" s="27" t="s">
        <v>57</v>
      </c>
      <c r="C22" s="32">
        <v>39638</v>
      </c>
      <c r="D22" s="26">
        <v>16</v>
      </c>
      <c r="E22" s="17">
        <v>42</v>
      </c>
      <c r="F22" s="17">
        <v>45</v>
      </c>
      <c r="G22" s="18">
        <f t="shared" si="0"/>
        <v>87</v>
      </c>
      <c r="H22" s="19">
        <f t="shared" si="1"/>
        <v>71</v>
      </c>
      <c r="I22" s="17">
        <v>50</v>
      </c>
      <c r="J22" s="17">
        <v>47</v>
      </c>
      <c r="K22" s="18">
        <f t="shared" si="2"/>
        <v>97</v>
      </c>
      <c r="L22" s="20">
        <f t="shared" si="3"/>
        <v>81</v>
      </c>
      <c r="M22" s="21">
        <f t="shared" si="4"/>
        <v>152</v>
      </c>
      <c r="N22" s="22">
        <f t="shared" si="5"/>
        <v>184</v>
      </c>
    </row>
    <row r="23" spans="1:15" ht="20.25" thickBot="1">
      <c r="A23" s="66" t="s">
        <v>104</v>
      </c>
      <c r="B23" s="27" t="s">
        <v>57</v>
      </c>
      <c r="C23" s="32">
        <v>39770</v>
      </c>
      <c r="D23" s="26">
        <v>15</v>
      </c>
      <c r="E23" s="17">
        <v>49</v>
      </c>
      <c r="F23" s="17">
        <v>47</v>
      </c>
      <c r="G23" s="18">
        <f t="shared" si="0"/>
        <v>96</v>
      </c>
      <c r="H23" s="19">
        <f t="shared" si="1"/>
        <v>81</v>
      </c>
      <c r="I23" s="17">
        <v>50</v>
      </c>
      <c r="J23" s="17">
        <v>39</v>
      </c>
      <c r="K23" s="18">
        <f t="shared" si="2"/>
        <v>89</v>
      </c>
      <c r="L23" s="20">
        <f t="shared" si="3"/>
        <v>74</v>
      </c>
      <c r="M23" s="21">
        <f t="shared" si="4"/>
        <v>155</v>
      </c>
      <c r="N23" s="22">
        <f t="shared" si="5"/>
        <v>185</v>
      </c>
    </row>
    <row r="24" spans="1:15" ht="20.25" thickBot="1">
      <c r="A24" s="25" t="s">
        <v>112</v>
      </c>
      <c r="B24" s="27" t="s">
        <v>44</v>
      </c>
      <c r="C24" s="32">
        <v>39183</v>
      </c>
      <c r="D24" s="26">
        <v>22</v>
      </c>
      <c r="E24" s="17">
        <v>43</v>
      </c>
      <c r="F24" s="17">
        <v>49</v>
      </c>
      <c r="G24" s="18">
        <f t="shared" si="0"/>
        <v>92</v>
      </c>
      <c r="H24" s="19">
        <f t="shared" si="1"/>
        <v>70</v>
      </c>
      <c r="I24" s="17">
        <v>45</v>
      </c>
      <c r="J24" s="17">
        <v>52</v>
      </c>
      <c r="K24" s="18">
        <f t="shared" si="2"/>
        <v>97</v>
      </c>
      <c r="L24" s="20">
        <f t="shared" si="3"/>
        <v>75</v>
      </c>
      <c r="M24" s="263">
        <f t="shared" si="4"/>
        <v>145</v>
      </c>
      <c r="N24" s="22">
        <f t="shared" si="5"/>
        <v>189</v>
      </c>
      <c r="O24" s="14" t="s">
        <v>20</v>
      </c>
    </row>
    <row r="25" spans="1:15" ht="19.5">
      <c r="A25" s="66" t="s">
        <v>108</v>
      </c>
      <c r="B25" s="27" t="s">
        <v>48</v>
      </c>
      <c r="C25" s="32">
        <v>39867</v>
      </c>
      <c r="D25" s="26">
        <v>18</v>
      </c>
      <c r="E25" s="17">
        <v>50</v>
      </c>
      <c r="F25" s="17">
        <v>47</v>
      </c>
      <c r="G25" s="18">
        <f t="shared" si="0"/>
        <v>97</v>
      </c>
      <c r="H25" s="19">
        <f t="shared" si="1"/>
        <v>79</v>
      </c>
      <c r="I25" s="17">
        <v>49</v>
      </c>
      <c r="J25" s="17">
        <v>44</v>
      </c>
      <c r="K25" s="18">
        <f t="shared" si="2"/>
        <v>93</v>
      </c>
      <c r="L25" s="20">
        <f t="shared" si="3"/>
        <v>75</v>
      </c>
      <c r="M25" s="21">
        <f t="shared" si="4"/>
        <v>154</v>
      </c>
      <c r="N25" s="22">
        <f t="shared" si="5"/>
        <v>190</v>
      </c>
    </row>
    <row r="26" spans="1:15" ht="19.5">
      <c r="A26" s="66" t="s">
        <v>109</v>
      </c>
      <c r="B26" s="27" t="s">
        <v>50</v>
      </c>
      <c r="C26" s="32">
        <v>39914</v>
      </c>
      <c r="D26" s="26">
        <v>18</v>
      </c>
      <c r="E26" s="17">
        <v>53</v>
      </c>
      <c r="F26" s="17">
        <v>45</v>
      </c>
      <c r="G26" s="18">
        <f t="shared" si="0"/>
        <v>98</v>
      </c>
      <c r="H26" s="19">
        <f t="shared" si="1"/>
        <v>80</v>
      </c>
      <c r="I26" s="17">
        <v>46</v>
      </c>
      <c r="J26" s="17">
        <v>48</v>
      </c>
      <c r="K26" s="18">
        <f t="shared" si="2"/>
        <v>94</v>
      </c>
      <c r="L26" s="20">
        <f t="shared" si="3"/>
        <v>76</v>
      </c>
      <c r="M26" s="21">
        <f t="shared" si="4"/>
        <v>156</v>
      </c>
      <c r="N26" s="22">
        <f t="shared" si="5"/>
        <v>192</v>
      </c>
    </row>
    <row r="27" spans="1:15" ht="19.5">
      <c r="A27" s="66" t="s">
        <v>115</v>
      </c>
      <c r="B27" s="27" t="s">
        <v>48</v>
      </c>
      <c r="C27" s="32">
        <v>39791</v>
      </c>
      <c r="D27" s="26">
        <v>23</v>
      </c>
      <c r="E27" s="17">
        <v>47</v>
      </c>
      <c r="F27" s="17">
        <v>46</v>
      </c>
      <c r="G27" s="18">
        <f t="shared" si="0"/>
        <v>93</v>
      </c>
      <c r="H27" s="19">
        <f t="shared" si="1"/>
        <v>70</v>
      </c>
      <c r="I27" s="17">
        <v>49</v>
      </c>
      <c r="J27" s="17">
        <v>50</v>
      </c>
      <c r="K27" s="18">
        <f t="shared" si="2"/>
        <v>99</v>
      </c>
      <c r="L27" s="20">
        <f t="shared" si="3"/>
        <v>76</v>
      </c>
      <c r="M27" s="21">
        <f t="shared" si="4"/>
        <v>146</v>
      </c>
      <c r="N27" s="22">
        <f t="shared" si="5"/>
        <v>192</v>
      </c>
    </row>
    <row r="28" spans="1:15" ht="19.5">
      <c r="A28" s="66" t="s">
        <v>107</v>
      </c>
      <c r="B28" s="27" t="s">
        <v>48</v>
      </c>
      <c r="C28" s="32">
        <v>39699</v>
      </c>
      <c r="D28" s="26">
        <v>16</v>
      </c>
      <c r="E28" s="17">
        <v>46</v>
      </c>
      <c r="F28" s="17">
        <v>45</v>
      </c>
      <c r="G28" s="18">
        <f t="shared" si="0"/>
        <v>91</v>
      </c>
      <c r="H28" s="19">
        <f t="shared" si="1"/>
        <v>75</v>
      </c>
      <c r="I28" s="17">
        <v>49</v>
      </c>
      <c r="J28" s="17">
        <v>52</v>
      </c>
      <c r="K28" s="18">
        <f t="shared" si="2"/>
        <v>101</v>
      </c>
      <c r="L28" s="20">
        <f t="shared" si="3"/>
        <v>85</v>
      </c>
      <c r="M28" s="21">
        <f t="shared" si="4"/>
        <v>160</v>
      </c>
      <c r="N28" s="22">
        <f t="shared" si="5"/>
        <v>192</v>
      </c>
    </row>
    <row r="29" spans="1:15" ht="19.5">
      <c r="A29" s="66" t="s">
        <v>111</v>
      </c>
      <c r="B29" s="27" t="s">
        <v>50</v>
      </c>
      <c r="C29" s="32">
        <v>40007</v>
      </c>
      <c r="D29" s="26">
        <v>20</v>
      </c>
      <c r="E29" s="17">
        <v>49</v>
      </c>
      <c r="F29" s="17">
        <v>46</v>
      </c>
      <c r="G29" s="18">
        <f t="shared" si="0"/>
        <v>95</v>
      </c>
      <c r="H29" s="19">
        <f t="shared" si="1"/>
        <v>75</v>
      </c>
      <c r="I29" s="17">
        <v>48</v>
      </c>
      <c r="J29" s="17">
        <v>50</v>
      </c>
      <c r="K29" s="18">
        <f t="shared" si="2"/>
        <v>98</v>
      </c>
      <c r="L29" s="20">
        <f t="shared" si="3"/>
        <v>78</v>
      </c>
      <c r="M29" s="21">
        <f t="shared" si="4"/>
        <v>153</v>
      </c>
      <c r="N29" s="22">
        <f t="shared" si="5"/>
        <v>193</v>
      </c>
    </row>
    <row r="30" spans="1:15" ht="19.5">
      <c r="A30" s="25" t="s">
        <v>110</v>
      </c>
      <c r="B30" s="27" t="s">
        <v>50</v>
      </c>
      <c r="C30" s="32">
        <v>39381</v>
      </c>
      <c r="D30" s="26">
        <v>19</v>
      </c>
      <c r="E30" s="17">
        <v>48</v>
      </c>
      <c r="F30" s="17">
        <v>49</v>
      </c>
      <c r="G30" s="18">
        <f t="shared" si="0"/>
        <v>97</v>
      </c>
      <c r="H30" s="19">
        <f t="shared" si="1"/>
        <v>78</v>
      </c>
      <c r="I30" s="17">
        <v>50</v>
      </c>
      <c r="J30" s="17">
        <v>47</v>
      </c>
      <c r="K30" s="18">
        <f t="shared" si="2"/>
        <v>97</v>
      </c>
      <c r="L30" s="20">
        <f t="shared" si="3"/>
        <v>78</v>
      </c>
      <c r="M30" s="21">
        <f t="shared" si="4"/>
        <v>156</v>
      </c>
      <c r="N30" s="22">
        <f t="shared" si="5"/>
        <v>194</v>
      </c>
    </row>
    <row r="31" spans="1:15" ht="19.5">
      <c r="A31" s="66" t="s">
        <v>118</v>
      </c>
      <c r="B31" s="27" t="s">
        <v>57</v>
      </c>
      <c r="C31" s="32">
        <v>39785</v>
      </c>
      <c r="D31" s="26">
        <v>36</v>
      </c>
      <c r="E31" s="17">
        <v>50</v>
      </c>
      <c r="F31" s="17">
        <v>51</v>
      </c>
      <c r="G31" s="18">
        <f t="shared" si="0"/>
        <v>101</v>
      </c>
      <c r="H31" s="19">
        <f t="shared" si="1"/>
        <v>65</v>
      </c>
      <c r="I31" s="17">
        <v>50</v>
      </c>
      <c r="J31" s="17">
        <v>59</v>
      </c>
      <c r="K31" s="18">
        <f t="shared" si="2"/>
        <v>109</v>
      </c>
      <c r="L31" s="20">
        <f t="shared" si="3"/>
        <v>73</v>
      </c>
      <c r="M31" s="21">
        <f t="shared" si="4"/>
        <v>138</v>
      </c>
      <c r="N31" s="22">
        <f t="shared" si="5"/>
        <v>210</v>
      </c>
    </row>
    <row r="32" spans="1:15" ht="19.5">
      <c r="A32" s="25" t="s">
        <v>116</v>
      </c>
      <c r="B32" s="27" t="s">
        <v>57</v>
      </c>
      <c r="C32" s="32">
        <v>38848</v>
      </c>
      <c r="D32" s="26">
        <v>27</v>
      </c>
      <c r="E32" s="17">
        <v>49</v>
      </c>
      <c r="F32" s="17">
        <v>53</v>
      </c>
      <c r="G32" s="18">
        <f t="shared" si="0"/>
        <v>102</v>
      </c>
      <c r="H32" s="19">
        <f t="shared" si="1"/>
        <v>75</v>
      </c>
      <c r="I32" s="17">
        <v>56</v>
      </c>
      <c r="J32" s="17">
        <v>55</v>
      </c>
      <c r="K32" s="18">
        <f t="shared" si="2"/>
        <v>111</v>
      </c>
      <c r="L32" s="20">
        <f t="shared" si="3"/>
        <v>84</v>
      </c>
      <c r="M32" s="21">
        <f t="shared" si="4"/>
        <v>159</v>
      </c>
      <c r="N32" s="22">
        <f t="shared" si="5"/>
        <v>213</v>
      </c>
    </row>
    <row r="33" spans="1:14" ht="19.5">
      <c r="A33" s="25" t="s">
        <v>113</v>
      </c>
      <c r="B33" s="27" t="s">
        <v>53</v>
      </c>
      <c r="C33" s="32">
        <v>39088</v>
      </c>
      <c r="D33" s="26">
        <v>22</v>
      </c>
      <c r="E33" s="17">
        <v>53</v>
      </c>
      <c r="F33" s="17">
        <v>56</v>
      </c>
      <c r="G33" s="18">
        <f t="shared" si="0"/>
        <v>109</v>
      </c>
      <c r="H33" s="19">
        <f t="shared" si="1"/>
        <v>87</v>
      </c>
      <c r="I33" s="17">
        <v>56</v>
      </c>
      <c r="J33" s="17">
        <v>52</v>
      </c>
      <c r="K33" s="18">
        <f t="shared" si="2"/>
        <v>108</v>
      </c>
      <c r="L33" s="20">
        <f t="shared" si="3"/>
        <v>86</v>
      </c>
      <c r="M33" s="21">
        <f t="shared" si="4"/>
        <v>173</v>
      </c>
      <c r="N33" s="22">
        <f t="shared" si="5"/>
        <v>217</v>
      </c>
    </row>
    <row r="34" spans="1:14" ht="19.5">
      <c r="A34" s="66" t="s">
        <v>117</v>
      </c>
      <c r="B34" s="27" t="s">
        <v>48</v>
      </c>
      <c r="C34" s="32">
        <v>39794</v>
      </c>
      <c r="D34" s="26">
        <v>35</v>
      </c>
      <c r="E34" s="17">
        <v>58</v>
      </c>
      <c r="F34" s="17">
        <v>52</v>
      </c>
      <c r="G34" s="18">
        <f t="shared" si="0"/>
        <v>110</v>
      </c>
      <c r="H34" s="19">
        <f t="shared" si="1"/>
        <v>75</v>
      </c>
      <c r="I34" s="17">
        <v>62</v>
      </c>
      <c r="J34" s="17">
        <v>52</v>
      </c>
      <c r="K34" s="18">
        <f t="shared" si="2"/>
        <v>114</v>
      </c>
      <c r="L34" s="20">
        <f t="shared" si="3"/>
        <v>79</v>
      </c>
      <c r="M34" s="21">
        <f t="shared" si="4"/>
        <v>154</v>
      </c>
      <c r="N34" s="22">
        <f t="shared" si="5"/>
        <v>224</v>
      </c>
    </row>
    <row r="35" spans="1:14" ht="19.5">
      <c r="A35" s="66" t="s">
        <v>114</v>
      </c>
      <c r="B35" s="27" t="s">
        <v>57</v>
      </c>
      <c r="C35" s="32">
        <v>39755</v>
      </c>
      <c r="D35" s="26">
        <v>22</v>
      </c>
      <c r="E35" s="17">
        <v>58</v>
      </c>
      <c r="F35" s="17">
        <v>55</v>
      </c>
      <c r="G35" s="18">
        <f t="shared" si="0"/>
        <v>113</v>
      </c>
      <c r="H35" s="19">
        <f t="shared" si="1"/>
        <v>91</v>
      </c>
      <c r="I35" s="17">
        <v>55</v>
      </c>
      <c r="J35" s="17">
        <v>58</v>
      </c>
      <c r="K35" s="18">
        <f t="shared" si="2"/>
        <v>113</v>
      </c>
      <c r="L35" s="20">
        <f t="shared" si="3"/>
        <v>91</v>
      </c>
      <c r="M35" s="21">
        <f t="shared" si="4"/>
        <v>182</v>
      </c>
      <c r="N35" s="22">
        <f t="shared" si="5"/>
        <v>226</v>
      </c>
    </row>
    <row r="36" spans="1:14" ht="19.5">
      <c r="A36" s="25" t="s">
        <v>102</v>
      </c>
      <c r="B36" s="27" t="s">
        <v>57</v>
      </c>
      <c r="C36" s="32">
        <v>39205</v>
      </c>
      <c r="D36" s="26">
        <v>11</v>
      </c>
      <c r="E36" s="228" t="s">
        <v>259</v>
      </c>
      <c r="F36" s="229" t="s">
        <v>260</v>
      </c>
      <c r="G36" s="229" t="s">
        <v>261</v>
      </c>
      <c r="H36" s="20" t="s">
        <v>208</v>
      </c>
      <c r="I36" s="17">
        <v>42</v>
      </c>
      <c r="J36" s="17">
        <v>41</v>
      </c>
      <c r="K36" s="18">
        <f t="shared" si="2"/>
        <v>83</v>
      </c>
      <c r="L36" s="20">
        <f t="shared" si="3"/>
        <v>72</v>
      </c>
      <c r="M36" s="21" t="s">
        <v>208</v>
      </c>
      <c r="N36" s="257" t="s">
        <v>208</v>
      </c>
    </row>
    <row r="37" spans="1:14" ht="20.25" thickBot="1">
      <c r="A37" s="217" t="s">
        <v>103</v>
      </c>
      <c r="B37" s="208" t="s">
        <v>48</v>
      </c>
      <c r="C37" s="209">
        <v>38873</v>
      </c>
      <c r="D37" s="210">
        <v>15</v>
      </c>
      <c r="E37" s="212" t="s">
        <v>262</v>
      </c>
      <c r="F37" s="212" t="s">
        <v>263</v>
      </c>
      <c r="G37" s="212" t="s">
        <v>264</v>
      </c>
      <c r="H37" s="213" t="s">
        <v>265</v>
      </c>
      <c r="I37" s="211">
        <v>47</v>
      </c>
      <c r="J37" s="211">
        <v>43</v>
      </c>
      <c r="K37" s="212">
        <f t="shared" si="2"/>
        <v>90</v>
      </c>
      <c r="L37" s="20">
        <f t="shared" si="3"/>
        <v>75</v>
      </c>
      <c r="M37" s="215" t="s">
        <v>208</v>
      </c>
      <c r="N37" s="259" t="s">
        <v>208</v>
      </c>
    </row>
    <row r="38" spans="1:14" ht="19.5">
      <c r="A38" s="33"/>
      <c r="B38" s="47"/>
      <c r="C38" s="40"/>
      <c r="D38" s="34"/>
      <c r="E38" s="35"/>
      <c r="F38" s="35"/>
      <c r="G38" s="10"/>
      <c r="H38" s="36"/>
      <c r="I38" s="35"/>
      <c r="J38" s="35"/>
      <c r="K38" s="10"/>
      <c r="L38" s="37"/>
      <c r="M38" s="38"/>
      <c r="N38" s="39"/>
    </row>
    <row r="39" spans="1:14" ht="19.5">
      <c r="A39" s="33"/>
      <c r="B39" s="47"/>
      <c r="C39" s="40"/>
      <c r="D39" s="34"/>
      <c r="E39" s="35"/>
      <c r="F39" s="35"/>
      <c r="G39" s="10"/>
      <c r="H39" s="36"/>
      <c r="I39" s="35"/>
      <c r="J39" s="35"/>
      <c r="K39" s="10"/>
      <c r="L39" s="37"/>
      <c r="M39" s="38"/>
      <c r="N39" s="39"/>
    </row>
    <row r="40" spans="1:14" ht="23.25">
      <c r="A40" s="311" t="s">
        <v>18</v>
      </c>
      <c r="B40" s="311"/>
      <c r="C40" s="311"/>
      <c r="D40" s="311"/>
      <c r="E40" s="311"/>
      <c r="F40" s="311"/>
      <c r="G40" s="311"/>
      <c r="H40" s="311"/>
      <c r="I40" s="311"/>
      <c r="J40" s="311"/>
      <c r="K40" s="311"/>
      <c r="L40" s="311"/>
      <c r="M40" s="311"/>
      <c r="N40" s="311"/>
    </row>
    <row r="41" spans="1:14" ht="29.25">
      <c r="A41" s="312" t="str">
        <f>A2</f>
        <v>35° TORNEO AMISTAD</v>
      </c>
      <c r="B41" s="312"/>
      <c r="C41" s="312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12"/>
    </row>
    <row r="42" spans="1:14">
      <c r="A42" s="313" t="s">
        <v>7</v>
      </c>
      <c r="B42" s="313"/>
      <c r="C42" s="313"/>
      <c r="D42" s="313"/>
      <c r="E42" s="313"/>
      <c r="F42" s="313"/>
      <c r="G42" s="313"/>
      <c r="H42" s="313"/>
      <c r="I42" s="313"/>
      <c r="J42" s="313"/>
      <c r="K42" s="313"/>
      <c r="L42" s="313"/>
      <c r="M42" s="313"/>
      <c r="N42" s="313"/>
    </row>
    <row r="43" spans="1:14" ht="26.25">
      <c r="A43" s="314" t="s">
        <v>10</v>
      </c>
      <c r="B43" s="314"/>
      <c r="C43" s="314"/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</row>
    <row r="44" spans="1:14" ht="19.5">
      <c r="A44" s="315" t="s">
        <v>25</v>
      </c>
      <c r="B44" s="315"/>
      <c r="C44" s="315"/>
      <c r="D44" s="315"/>
      <c r="E44" s="315"/>
      <c r="F44" s="315"/>
      <c r="G44" s="315"/>
      <c r="H44" s="315"/>
      <c r="I44" s="315"/>
      <c r="J44" s="315"/>
      <c r="K44" s="315"/>
      <c r="L44" s="315"/>
      <c r="M44" s="315"/>
      <c r="N44" s="315"/>
    </row>
    <row r="45" spans="1:14">
      <c r="A45" s="316" t="str">
        <f>A6</f>
        <v>JUEVES 18 Y VIERNES 19 DE ENERO DE 2021</v>
      </c>
      <c r="B45" s="316"/>
      <c r="C45" s="316"/>
      <c r="D45" s="316"/>
      <c r="E45" s="316"/>
      <c r="F45" s="316"/>
      <c r="G45" s="316"/>
      <c r="H45" s="316"/>
      <c r="I45" s="316"/>
      <c r="J45" s="316"/>
      <c r="K45" s="316"/>
      <c r="L45" s="316"/>
      <c r="M45" s="316"/>
      <c r="N45" s="316"/>
    </row>
    <row r="46" spans="1:14" ht="20.25" thickBot="1">
      <c r="A46" s="33"/>
      <c r="B46" s="47"/>
      <c r="C46" s="40"/>
      <c r="D46" s="34"/>
      <c r="E46" s="35"/>
      <c r="F46" s="35"/>
      <c r="G46" s="10"/>
      <c r="H46" s="36"/>
      <c r="I46" s="35"/>
      <c r="J46" s="35"/>
      <c r="K46" s="10"/>
      <c r="L46" s="37"/>
      <c r="M46" s="38"/>
      <c r="N46" s="42"/>
    </row>
    <row r="47" spans="1:14" ht="20.25" thickBot="1">
      <c r="A47" s="308" t="s">
        <v>36</v>
      </c>
      <c r="B47" s="309"/>
      <c r="C47" s="309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10"/>
    </row>
    <row r="48" spans="1:14" ht="20.25" thickBot="1">
      <c r="A48" s="13" t="s">
        <v>6</v>
      </c>
      <c r="B48" s="46" t="s">
        <v>9</v>
      </c>
      <c r="C48" s="28" t="s">
        <v>26</v>
      </c>
      <c r="D48" s="29" t="s">
        <v>1</v>
      </c>
      <c r="E48" s="30" t="s">
        <v>2</v>
      </c>
      <c r="F48" s="30" t="s">
        <v>3</v>
      </c>
      <c r="G48" s="30" t="s">
        <v>4</v>
      </c>
      <c r="H48" s="30" t="s">
        <v>5</v>
      </c>
      <c r="I48" s="31" t="s">
        <v>2</v>
      </c>
      <c r="J48" s="31" t="s">
        <v>3</v>
      </c>
      <c r="K48" s="31" t="s">
        <v>4</v>
      </c>
      <c r="L48" s="31" t="s">
        <v>5</v>
      </c>
      <c r="M48" s="4" t="s">
        <v>13</v>
      </c>
      <c r="N48" s="12" t="s">
        <v>12</v>
      </c>
    </row>
    <row r="49" spans="1:15" ht="20.25" thickBot="1">
      <c r="A49" s="25" t="s">
        <v>119</v>
      </c>
      <c r="B49" s="27" t="s">
        <v>53</v>
      </c>
      <c r="C49" s="32">
        <v>38873</v>
      </c>
      <c r="D49" s="26">
        <v>1</v>
      </c>
      <c r="E49" s="17">
        <v>41</v>
      </c>
      <c r="F49" s="17">
        <v>42</v>
      </c>
      <c r="G49" s="18">
        <f t="shared" ref="G49:G59" si="6">SUM(E49:F49)</f>
        <v>83</v>
      </c>
      <c r="H49" s="19">
        <f t="shared" ref="H49:H59" si="7">SUM(G49-D49)</f>
        <v>82</v>
      </c>
      <c r="I49" s="17">
        <v>40</v>
      </c>
      <c r="J49" s="17">
        <v>36</v>
      </c>
      <c r="K49" s="18">
        <f t="shared" ref="K49:K59" si="8">SUM(I49:J49)</f>
        <v>76</v>
      </c>
      <c r="L49" s="20">
        <f t="shared" ref="L49:L59" si="9">+(K49-D49)</f>
        <v>75</v>
      </c>
      <c r="M49" s="21">
        <f t="shared" ref="M49:M59" si="10">(H49+L49)</f>
        <v>157</v>
      </c>
      <c r="N49" s="262">
        <f t="shared" ref="N49:N59" si="11">SUM(G49+K49)</f>
        <v>159</v>
      </c>
      <c r="O49" s="14" t="s">
        <v>22</v>
      </c>
    </row>
    <row r="50" spans="1:15" ht="20.25" thickBot="1">
      <c r="A50" s="25" t="s">
        <v>121</v>
      </c>
      <c r="B50" s="27" t="s">
        <v>57</v>
      </c>
      <c r="C50" s="32">
        <v>38803</v>
      </c>
      <c r="D50" s="26">
        <v>8</v>
      </c>
      <c r="E50" s="17">
        <v>39</v>
      </c>
      <c r="F50" s="17">
        <v>43</v>
      </c>
      <c r="G50" s="18">
        <f t="shared" si="6"/>
        <v>82</v>
      </c>
      <c r="H50" s="19">
        <f t="shared" si="7"/>
        <v>74</v>
      </c>
      <c r="I50" s="17">
        <v>39</v>
      </c>
      <c r="J50" s="17">
        <v>39</v>
      </c>
      <c r="K50" s="18">
        <f t="shared" si="8"/>
        <v>78</v>
      </c>
      <c r="L50" s="20">
        <f t="shared" si="9"/>
        <v>70</v>
      </c>
      <c r="M50" s="21">
        <f t="shared" si="10"/>
        <v>144</v>
      </c>
      <c r="N50" s="262">
        <f t="shared" si="11"/>
        <v>160</v>
      </c>
      <c r="O50" s="14" t="s">
        <v>23</v>
      </c>
    </row>
    <row r="51" spans="1:15" ht="20.25" thickBot="1">
      <c r="A51" s="25" t="s">
        <v>120</v>
      </c>
      <c r="B51" s="27" t="s">
        <v>53</v>
      </c>
      <c r="C51" s="32">
        <v>38986</v>
      </c>
      <c r="D51" s="26">
        <v>4</v>
      </c>
      <c r="E51" s="17">
        <v>41</v>
      </c>
      <c r="F51" s="17">
        <v>41</v>
      </c>
      <c r="G51" s="18">
        <f t="shared" si="6"/>
        <v>82</v>
      </c>
      <c r="H51" s="19">
        <f t="shared" si="7"/>
        <v>78</v>
      </c>
      <c r="I51" s="17">
        <v>39</v>
      </c>
      <c r="J51" s="17">
        <v>40</v>
      </c>
      <c r="K51" s="304">
        <f t="shared" si="8"/>
        <v>79</v>
      </c>
      <c r="L51" s="20">
        <f t="shared" si="9"/>
        <v>75</v>
      </c>
      <c r="M51" s="21">
        <f t="shared" si="10"/>
        <v>153</v>
      </c>
      <c r="N51" s="22">
        <f t="shared" si="11"/>
        <v>161</v>
      </c>
      <c r="O51" s="14" t="s">
        <v>277</v>
      </c>
    </row>
    <row r="52" spans="1:15" ht="20.25" thickBot="1">
      <c r="A52" s="25" t="s">
        <v>122</v>
      </c>
      <c r="B52" s="27" t="s">
        <v>71</v>
      </c>
      <c r="C52" s="32">
        <v>38989</v>
      </c>
      <c r="D52" s="26">
        <v>9</v>
      </c>
      <c r="E52" s="17">
        <v>40</v>
      </c>
      <c r="F52" s="17">
        <v>39</v>
      </c>
      <c r="G52" s="18">
        <f t="shared" si="6"/>
        <v>79</v>
      </c>
      <c r="H52" s="19">
        <f t="shared" si="7"/>
        <v>70</v>
      </c>
      <c r="I52" s="17">
        <v>42</v>
      </c>
      <c r="J52" s="17">
        <v>41</v>
      </c>
      <c r="K52" s="18">
        <f t="shared" si="8"/>
        <v>83</v>
      </c>
      <c r="L52" s="20">
        <f t="shared" si="9"/>
        <v>74</v>
      </c>
      <c r="M52" s="263">
        <f t="shared" si="10"/>
        <v>144</v>
      </c>
      <c r="N52" s="22">
        <f t="shared" si="11"/>
        <v>162</v>
      </c>
      <c r="O52" s="14" t="s">
        <v>19</v>
      </c>
    </row>
    <row r="53" spans="1:15" ht="19.5">
      <c r="A53" s="25" t="s">
        <v>123</v>
      </c>
      <c r="B53" s="27" t="s">
        <v>53</v>
      </c>
      <c r="C53" s="32">
        <v>38895</v>
      </c>
      <c r="D53" s="26">
        <v>10</v>
      </c>
      <c r="E53" s="17">
        <v>46</v>
      </c>
      <c r="F53" s="17">
        <v>46</v>
      </c>
      <c r="G53" s="18">
        <f t="shared" si="6"/>
        <v>92</v>
      </c>
      <c r="H53" s="19">
        <f t="shared" si="7"/>
        <v>82</v>
      </c>
      <c r="I53" s="17">
        <v>42</v>
      </c>
      <c r="J53" s="17">
        <v>50</v>
      </c>
      <c r="K53" s="18">
        <f t="shared" si="8"/>
        <v>92</v>
      </c>
      <c r="L53" s="20">
        <f t="shared" si="9"/>
        <v>82</v>
      </c>
      <c r="M53" s="21">
        <f t="shared" si="10"/>
        <v>164</v>
      </c>
      <c r="N53" s="22">
        <f t="shared" si="11"/>
        <v>184</v>
      </c>
    </row>
    <row r="54" spans="1:15" ht="20.25" thickBot="1">
      <c r="A54" s="25" t="s">
        <v>124</v>
      </c>
      <c r="B54" s="27" t="s">
        <v>57</v>
      </c>
      <c r="C54" s="32">
        <v>38821</v>
      </c>
      <c r="D54" s="26">
        <v>14</v>
      </c>
      <c r="E54" s="17">
        <v>41</v>
      </c>
      <c r="F54" s="17">
        <v>48</v>
      </c>
      <c r="G54" s="18">
        <f t="shared" si="6"/>
        <v>89</v>
      </c>
      <c r="H54" s="19">
        <f t="shared" si="7"/>
        <v>75</v>
      </c>
      <c r="I54" s="17">
        <v>43</v>
      </c>
      <c r="J54" s="17">
        <v>52</v>
      </c>
      <c r="K54" s="18">
        <f t="shared" si="8"/>
        <v>95</v>
      </c>
      <c r="L54" s="20">
        <f t="shared" si="9"/>
        <v>81</v>
      </c>
      <c r="M54" s="21">
        <f t="shared" si="10"/>
        <v>156</v>
      </c>
      <c r="N54" s="22">
        <f t="shared" si="11"/>
        <v>184</v>
      </c>
    </row>
    <row r="55" spans="1:15" ht="20.25" thickBot="1">
      <c r="A55" s="25" t="s">
        <v>125</v>
      </c>
      <c r="B55" s="27" t="s">
        <v>50</v>
      </c>
      <c r="C55" s="32">
        <v>38887</v>
      </c>
      <c r="D55" s="26">
        <v>17</v>
      </c>
      <c r="E55" s="17">
        <v>49</v>
      </c>
      <c r="F55" s="17">
        <v>47</v>
      </c>
      <c r="G55" s="18">
        <f t="shared" si="6"/>
        <v>96</v>
      </c>
      <c r="H55" s="19">
        <f t="shared" si="7"/>
        <v>79</v>
      </c>
      <c r="I55" s="17">
        <v>44</v>
      </c>
      <c r="J55" s="17">
        <v>48</v>
      </c>
      <c r="K55" s="18">
        <f t="shared" si="8"/>
        <v>92</v>
      </c>
      <c r="L55" s="20">
        <f t="shared" si="9"/>
        <v>75</v>
      </c>
      <c r="M55" s="263">
        <f t="shared" si="10"/>
        <v>154</v>
      </c>
      <c r="N55" s="22">
        <f t="shared" si="11"/>
        <v>188</v>
      </c>
      <c r="O55" s="14" t="s">
        <v>20</v>
      </c>
    </row>
    <row r="56" spans="1:15" ht="19.5">
      <c r="A56" s="25" t="s">
        <v>126</v>
      </c>
      <c r="B56" s="27" t="s">
        <v>71</v>
      </c>
      <c r="C56" s="32">
        <v>38885</v>
      </c>
      <c r="D56" s="26">
        <v>22</v>
      </c>
      <c r="E56" s="17">
        <v>50</v>
      </c>
      <c r="F56" s="17">
        <v>49</v>
      </c>
      <c r="G56" s="18">
        <f t="shared" si="6"/>
        <v>99</v>
      </c>
      <c r="H56" s="19">
        <f t="shared" si="7"/>
        <v>77</v>
      </c>
      <c r="I56" s="17">
        <v>46</v>
      </c>
      <c r="J56" s="17">
        <v>53</v>
      </c>
      <c r="K56" s="18">
        <f t="shared" si="8"/>
        <v>99</v>
      </c>
      <c r="L56" s="20">
        <f t="shared" si="9"/>
        <v>77</v>
      </c>
      <c r="M56" s="21">
        <f t="shared" si="10"/>
        <v>154</v>
      </c>
      <c r="N56" s="22">
        <f t="shared" si="11"/>
        <v>198</v>
      </c>
    </row>
    <row r="57" spans="1:15" ht="19.5">
      <c r="A57" s="25" t="s">
        <v>127</v>
      </c>
      <c r="B57" s="27" t="s">
        <v>50</v>
      </c>
      <c r="C57" s="32">
        <v>38798</v>
      </c>
      <c r="D57" s="26">
        <v>29</v>
      </c>
      <c r="E57" s="17">
        <v>54</v>
      </c>
      <c r="F57" s="17">
        <v>52</v>
      </c>
      <c r="G57" s="18">
        <f t="shared" si="6"/>
        <v>106</v>
      </c>
      <c r="H57" s="19">
        <f t="shared" si="7"/>
        <v>77</v>
      </c>
      <c r="I57" s="17">
        <v>52</v>
      </c>
      <c r="J57" s="17">
        <v>56</v>
      </c>
      <c r="K57" s="18">
        <f t="shared" si="8"/>
        <v>108</v>
      </c>
      <c r="L57" s="20">
        <f t="shared" si="9"/>
        <v>79</v>
      </c>
      <c r="M57" s="21">
        <f t="shared" si="10"/>
        <v>156</v>
      </c>
      <c r="N57" s="22">
        <f t="shared" si="11"/>
        <v>214</v>
      </c>
    </row>
    <row r="58" spans="1:15" ht="19.5">
      <c r="A58" s="25" t="s">
        <v>128</v>
      </c>
      <c r="B58" s="27" t="s">
        <v>50</v>
      </c>
      <c r="C58" s="32">
        <v>39023</v>
      </c>
      <c r="D58" s="26">
        <v>36</v>
      </c>
      <c r="E58" s="17">
        <v>60</v>
      </c>
      <c r="F58" s="17">
        <v>63</v>
      </c>
      <c r="G58" s="18">
        <f t="shared" si="6"/>
        <v>123</v>
      </c>
      <c r="H58" s="19">
        <f t="shared" si="7"/>
        <v>87</v>
      </c>
      <c r="I58" s="17">
        <v>57</v>
      </c>
      <c r="J58" s="17">
        <v>59</v>
      </c>
      <c r="K58" s="18">
        <f t="shared" si="8"/>
        <v>116</v>
      </c>
      <c r="L58" s="20">
        <f t="shared" si="9"/>
        <v>80</v>
      </c>
      <c r="M58" s="21">
        <f t="shared" si="10"/>
        <v>167</v>
      </c>
      <c r="N58" s="22">
        <f t="shared" si="11"/>
        <v>239</v>
      </c>
    </row>
    <row r="59" spans="1:15" ht="20.25" thickBot="1">
      <c r="A59" s="217" t="s">
        <v>129</v>
      </c>
      <c r="B59" s="208" t="s">
        <v>44</v>
      </c>
      <c r="C59" s="209">
        <v>39142</v>
      </c>
      <c r="D59" s="210">
        <v>28</v>
      </c>
      <c r="E59" s="211">
        <v>64</v>
      </c>
      <c r="F59" s="211">
        <v>69</v>
      </c>
      <c r="G59" s="212">
        <f t="shared" si="6"/>
        <v>133</v>
      </c>
      <c r="H59" s="213">
        <f t="shared" si="7"/>
        <v>105</v>
      </c>
      <c r="I59" s="211">
        <v>58</v>
      </c>
      <c r="J59" s="211">
        <v>66</v>
      </c>
      <c r="K59" s="212">
        <f t="shared" si="8"/>
        <v>124</v>
      </c>
      <c r="L59" s="214">
        <f t="shared" si="9"/>
        <v>96</v>
      </c>
      <c r="M59" s="215">
        <f t="shared" si="10"/>
        <v>201</v>
      </c>
      <c r="N59" s="216">
        <f t="shared" si="11"/>
        <v>257</v>
      </c>
    </row>
    <row r="60" spans="1:15">
      <c r="C60" s="1"/>
      <c r="D60" s="1"/>
      <c r="E60" s="1"/>
      <c r="F60" s="1"/>
      <c r="G60" s="1"/>
      <c r="H60" s="1"/>
    </row>
    <row r="61" spans="1:15">
      <c r="C61" s="1"/>
      <c r="D61" s="1"/>
      <c r="E61" s="1"/>
      <c r="F61" s="1"/>
      <c r="G61" s="1"/>
      <c r="H61" s="1"/>
    </row>
    <row r="62" spans="1:15">
      <c r="C62" s="1"/>
      <c r="D62" s="1"/>
      <c r="E62" s="1"/>
      <c r="F62" s="1"/>
      <c r="G62" s="1"/>
      <c r="H62" s="1"/>
    </row>
    <row r="63" spans="1:15">
      <c r="C63" s="1"/>
      <c r="D63" s="1"/>
      <c r="E63" s="1"/>
      <c r="F63" s="1"/>
      <c r="G63" s="1"/>
      <c r="H63" s="1"/>
    </row>
    <row r="64" spans="1:15">
      <c r="C64" s="1"/>
    </row>
    <row r="65" spans="3:8">
      <c r="C65" s="1"/>
    </row>
    <row r="66" spans="3:8">
      <c r="C66" s="1"/>
    </row>
    <row r="67" spans="3:8">
      <c r="C67" s="1"/>
    </row>
    <row r="68" spans="3:8">
      <c r="C68" s="1"/>
    </row>
    <row r="69" spans="3:8">
      <c r="C69" s="1"/>
    </row>
    <row r="70" spans="3:8">
      <c r="C70" s="1"/>
    </row>
    <row r="71" spans="3:8">
      <c r="C71" s="1"/>
    </row>
    <row r="72" spans="3:8">
      <c r="C72" s="1"/>
    </row>
    <row r="73" spans="3:8">
      <c r="C73" s="1"/>
    </row>
    <row r="74" spans="3:8">
      <c r="C74" s="1"/>
    </row>
    <row r="75" spans="3:8">
      <c r="C75" s="1"/>
    </row>
    <row r="76" spans="3:8">
      <c r="C76" s="1"/>
    </row>
    <row r="77" spans="3:8">
      <c r="C77" s="1"/>
    </row>
    <row r="78" spans="3:8">
      <c r="C78" s="1"/>
      <c r="D78" s="1"/>
      <c r="E78" s="1"/>
      <c r="F78" s="1"/>
      <c r="G78" s="1"/>
      <c r="H78" s="1"/>
    </row>
    <row r="79" spans="3:8">
      <c r="C79" s="1"/>
      <c r="D79" s="1"/>
      <c r="E79" s="1"/>
      <c r="F79" s="1"/>
      <c r="G79" s="1"/>
      <c r="H79" s="1"/>
    </row>
    <row r="80" spans="3:8">
      <c r="C80" s="1"/>
      <c r="D80" s="1"/>
      <c r="E80" s="1"/>
      <c r="F80" s="1"/>
      <c r="G80" s="1"/>
      <c r="H80" s="1"/>
    </row>
    <row r="81" spans="3:8">
      <c r="C81" s="1"/>
      <c r="D81" s="1"/>
      <c r="E81" s="1"/>
      <c r="F81" s="1"/>
      <c r="G81" s="1"/>
      <c r="H81" s="1"/>
    </row>
    <row r="82" spans="3:8">
      <c r="C82" s="1"/>
      <c r="D82" s="1"/>
      <c r="E82" s="1"/>
      <c r="F82" s="1"/>
      <c r="G82" s="1"/>
      <c r="H82" s="1"/>
    </row>
    <row r="83" spans="3:8">
      <c r="C83" s="1"/>
      <c r="D83" s="1"/>
      <c r="E83" s="1"/>
      <c r="F83" s="1"/>
      <c r="G83" s="1"/>
      <c r="H83" s="1"/>
    </row>
    <row r="84" spans="3:8">
      <c r="C84" s="1"/>
      <c r="D84" s="1"/>
      <c r="E84" s="1"/>
      <c r="F84" s="1"/>
      <c r="G84" s="1"/>
      <c r="H84" s="1"/>
    </row>
    <row r="85" spans="3:8">
      <c r="C85" s="1"/>
      <c r="D85" s="1"/>
      <c r="E85" s="1"/>
      <c r="F85" s="1"/>
      <c r="G85" s="1"/>
      <c r="H85" s="1"/>
    </row>
    <row r="86" spans="3:8">
      <c r="C86" s="1"/>
      <c r="D86" s="1"/>
      <c r="E86" s="1"/>
      <c r="F86" s="1"/>
      <c r="G86" s="1"/>
      <c r="H86" s="1"/>
    </row>
    <row r="87" spans="3:8">
      <c r="C87" s="1"/>
      <c r="D87" s="1"/>
      <c r="E87" s="1"/>
      <c r="F87" s="1"/>
      <c r="G87" s="1"/>
      <c r="H87" s="1"/>
    </row>
    <row r="88" spans="3:8">
      <c r="C88" s="1"/>
      <c r="D88" s="1"/>
      <c r="E88" s="1"/>
      <c r="F88" s="1"/>
      <c r="G88" s="1"/>
      <c r="H88" s="1"/>
    </row>
    <row r="89" spans="3:8">
      <c r="C89" s="1"/>
      <c r="D89" s="1"/>
      <c r="E89" s="1"/>
      <c r="F89" s="1"/>
      <c r="G89" s="1"/>
      <c r="H89" s="1"/>
    </row>
    <row r="90" spans="3:8">
      <c r="C90" s="1"/>
      <c r="D90" s="1"/>
      <c r="E90" s="1"/>
      <c r="F90" s="1"/>
      <c r="G90" s="1"/>
      <c r="H90" s="1"/>
    </row>
    <row r="91" spans="3:8">
      <c r="C91" s="1"/>
      <c r="D91" s="1"/>
      <c r="E91" s="1"/>
      <c r="F91" s="1"/>
      <c r="G91" s="1"/>
      <c r="H91" s="1"/>
    </row>
    <row r="92" spans="3:8">
      <c r="C92" s="1"/>
      <c r="D92" s="1"/>
      <c r="E92" s="1"/>
      <c r="F92" s="1"/>
      <c r="G92" s="1"/>
      <c r="H92" s="1"/>
    </row>
    <row r="93" spans="3:8">
      <c r="C93" s="1"/>
      <c r="D93" s="1"/>
      <c r="E93" s="1"/>
      <c r="F93" s="1"/>
      <c r="G93" s="1"/>
      <c r="H93" s="1"/>
    </row>
    <row r="94" spans="3:8">
      <c r="C94" s="1"/>
      <c r="D94" s="1"/>
      <c r="E94" s="1"/>
      <c r="F94" s="1"/>
      <c r="G94" s="1"/>
      <c r="H94" s="1"/>
    </row>
    <row r="95" spans="3:8">
      <c r="C95" s="1"/>
      <c r="D95" s="1"/>
      <c r="E95" s="1"/>
      <c r="F95" s="1"/>
      <c r="G95" s="1"/>
      <c r="H95" s="1"/>
    </row>
    <row r="96" spans="3:8">
      <c r="C96" s="1"/>
      <c r="D96" s="1"/>
      <c r="E96" s="1"/>
      <c r="F96" s="1"/>
      <c r="G96" s="1"/>
      <c r="H96" s="1"/>
    </row>
    <row r="97" spans="3:8">
      <c r="C97" s="1"/>
      <c r="D97" s="1"/>
      <c r="E97" s="1"/>
      <c r="F97" s="1"/>
      <c r="G97" s="1"/>
      <c r="H97" s="1"/>
    </row>
    <row r="98" spans="3:8">
      <c r="C98" s="1"/>
      <c r="D98" s="1"/>
      <c r="E98" s="1"/>
      <c r="F98" s="1"/>
      <c r="G98" s="1"/>
      <c r="H98" s="1"/>
    </row>
    <row r="99" spans="3:8">
      <c r="C99" s="1"/>
      <c r="D99" s="1"/>
      <c r="E99" s="1"/>
      <c r="F99" s="1"/>
      <c r="G99" s="1"/>
      <c r="H99" s="1"/>
    </row>
    <row r="100" spans="3:8">
      <c r="C100" s="1"/>
      <c r="D100" s="1"/>
      <c r="E100" s="1"/>
      <c r="F100" s="1"/>
      <c r="G100" s="1"/>
      <c r="H100" s="1"/>
    </row>
    <row r="101" spans="3:8">
      <c r="C101" s="1"/>
      <c r="D101" s="1"/>
      <c r="E101" s="1"/>
      <c r="F101" s="1"/>
      <c r="G101" s="1"/>
      <c r="H101" s="1"/>
    </row>
    <row r="102" spans="3:8">
      <c r="C102" s="1"/>
      <c r="D102" s="1"/>
      <c r="E102" s="1"/>
      <c r="F102" s="1"/>
      <c r="G102" s="1"/>
      <c r="H102" s="1"/>
    </row>
    <row r="103" spans="3:8">
      <c r="C103" s="1"/>
      <c r="D103" s="1"/>
      <c r="E103" s="1"/>
      <c r="F103" s="1"/>
      <c r="G103" s="1"/>
      <c r="H103" s="1"/>
    </row>
    <row r="104" spans="3:8">
      <c r="C104" s="1"/>
      <c r="D104" s="1"/>
      <c r="E104" s="1"/>
      <c r="F104" s="1"/>
      <c r="G104" s="1"/>
      <c r="H104" s="1"/>
    </row>
    <row r="105" spans="3:8">
      <c r="C105" s="1"/>
      <c r="D105" s="1"/>
      <c r="E105" s="1"/>
      <c r="F105" s="1"/>
      <c r="G105" s="1"/>
      <c r="H105" s="1"/>
    </row>
    <row r="106" spans="3:8">
      <c r="C106" s="1"/>
      <c r="D106" s="1"/>
      <c r="E106" s="1"/>
      <c r="F106" s="1"/>
      <c r="G106" s="1"/>
      <c r="H106" s="1"/>
    </row>
    <row r="107" spans="3:8">
      <c r="C107" s="1"/>
      <c r="D107" s="1"/>
      <c r="E107" s="1"/>
      <c r="F107" s="1"/>
      <c r="G107" s="1"/>
      <c r="H107" s="1"/>
    </row>
    <row r="108" spans="3:8">
      <c r="C108" s="1"/>
      <c r="D108" s="1"/>
      <c r="E108" s="1"/>
      <c r="F108" s="1"/>
      <c r="G108" s="1"/>
      <c r="H108" s="1"/>
    </row>
    <row r="109" spans="3:8">
      <c r="C109" s="1"/>
      <c r="D109" s="1"/>
      <c r="E109" s="1"/>
      <c r="F109" s="1"/>
      <c r="G109" s="1"/>
      <c r="H109" s="1"/>
    </row>
    <row r="110" spans="3:8">
      <c r="C110" s="1"/>
      <c r="D110" s="1"/>
      <c r="E110" s="1"/>
      <c r="F110" s="1"/>
      <c r="G110" s="1"/>
      <c r="H110" s="1"/>
    </row>
    <row r="111" spans="3:8">
      <c r="C111" s="1"/>
      <c r="D111" s="1"/>
      <c r="E111" s="1"/>
      <c r="F111" s="1"/>
      <c r="G111" s="1"/>
      <c r="H111" s="1"/>
    </row>
    <row r="112" spans="3:8">
      <c r="C112" s="1"/>
      <c r="D112" s="1"/>
      <c r="E112" s="1"/>
      <c r="F112" s="1"/>
      <c r="G112" s="1"/>
      <c r="H112" s="1"/>
    </row>
    <row r="113" spans="3:8">
      <c r="C113" s="1"/>
      <c r="D113" s="1"/>
      <c r="E113" s="1"/>
      <c r="F113" s="1"/>
      <c r="G113" s="1"/>
      <c r="H113" s="1"/>
    </row>
    <row r="114" spans="3:8">
      <c r="C114" s="1"/>
      <c r="D114" s="1"/>
      <c r="E114" s="1"/>
      <c r="F114" s="1"/>
      <c r="G114" s="1"/>
      <c r="H114" s="1"/>
    </row>
    <row r="115" spans="3:8">
      <c r="C115" s="1"/>
      <c r="D115" s="1"/>
      <c r="E115" s="1"/>
      <c r="F115" s="1"/>
      <c r="G115" s="1"/>
      <c r="H115" s="1"/>
    </row>
    <row r="116" spans="3:8">
      <c r="C116" s="1"/>
      <c r="D116" s="1"/>
      <c r="E116" s="1"/>
      <c r="F116" s="1"/>
      <c r="G116" s="1"/>
      <c r="H116" s="1"/>
    </row>
    <row r="117" spans="3:8">
      <c r="C117" s="1"/>
      <c r="D117" s="1"/>
      <c r="E117" s="1"/>
      <c r="F117" s="1"/>
      <c r="G117" s="1"/>
      <c r="H117" s="1"/>
    </row>
    <row r="118" spans="3:8">
      <c r="C118" s="1"/>
      <c r="D118" s="1"/>
      <c r="E118" s="1"/>
      <c r="F118" s="1"/>
      <c r="G118" s="1"/>
      <c r="H118" s="1"/>
    </row>
    <row r="119" spans="3:8">
      <c r="C119" s="1"/>
      <c r="D119" s="1"/>
      <c r="E119" s="1"/>
      <c r="F119" s="1"/>
      <c r="G119" s="1"/>
      <c r="H119" s="1"/>
    </row>
    <row r="120" spans="3:8">
      <c r="C120" s="1"/>
      <c r="D120" s="1"/>
      <c r="E120" s="1"/>
      <c r="F120" s="1"/>
      <c r="G120" s="1"/>
      <c r="H120" s="1"/>
    </row>
    <row r="121" spans="3:8">
      <c r="C121" s="1"/>
      <c r="D121" s="1"/>
      <c r="E121" s="1"/>
      <c r="F121" s="1"/>
      <c r="G121" s="1"/>
      <c r="H121" s="1"/>
    </row>
    <row r="122" spans="3:8">
      <c r="C122" s="1"/>
      <c r="D122" s="1"/>
      <c r="E122" s="1"/>
      <c r="F122" s="1"/>
      <c r="G122" s="1"/>
      <c r="H122" s="1"/>
    </row>
    <row r="123" spans="3:8">
      <c r="C123" s="1"/>
      <c r="D123" s="1"/>
      <c r="E123" s="1"/>
      <c r="F123" s="1"/>
      <c r="G123" s="1"/>
      <c r="H123" s="1"/>
    </row>
    <row r="124" spans="3:8">
      <c r="C124" s="1"/>
      <c r="D124" s="1"/>
      <c r="E124" s="1"/>
      <c r="F124" s="1"/>
      <c r="G124" s="1"/>
      <c r="H124" s="1"/>
    </row>
    <row r="125" spans="3:8">
      <c r="C125" s="1"/>
      <c r="D125" s="1"/>
      <c r="E125" s="1"/>
      <c r="F125" s="1"/>
      <c r="G125" s="1"/>
      <c r="H125" s="1"/>
    </row>
    <row r="126" spans="3:8">
      <c r="C126" s="1"/>
      <c r="D126" s="1"/>
      <c r="E126" s="1"/>
      <c r="F126" s="1"/>
      <c r="G126" s="1"/>
      <c r="H126" s="1"/>
    </row>
    <row r="127" spans="3:8">
      <c r="C127" s="1"/>
      <c r="D127" s="1"/>
      <c r="E127" s="1"/>
      <c r="F127" s="1"/>
      <c r="G127" s="1"/>
      <c r="H127" s="1"/>
    </row>
    <row r="128" spans="3:8">
      <c r="C128" s="1"/>
      <c r="D128" s="1"/>
      <c r="E128" s="1"/>
      <c r="F128" s="1"/>
      <c r="G128" s="1"/>
      <c r="H128" s="1"/>
    </row>
    <row r="129" spans="3:8">
      <c r="C129" s="1"/>
      <c r="D129" s="1"/>
      <c r="E129" s="1"/>
      <c r="F129" s="1"/>
      <c r="G129" s="1"/>
      <c r="H129" s="1"/>
    </row>
    <row r="130" spans="3:8">
      <c r="C130" s="1"/>
      <c r="D130" s="1"/>
      <c r="E130" s="1"/>
      <c r="F130" s="1"/>
      <c r="G130" s="1"/>
      <c r="H130" s="1"/>
    </row>
    <row r="131" spans="3:8">
      <c r="C131" s="1"/>
      <c r="D131" s="1"/>
      <c r="E131" s="1"/>
      <c r="F131" s="1"/>
      <c r="G131" s="1"/>
      <c r="H131" s="1"/>
    </row>
    <row r="132" spans="3:8">
      <c r="C132" s="1"/>
      <c r="D132" s="1"/>
      <c r="E132" s="1"/>
      <c r="F132" s="1"/>
      <c r="G132" s="1"/>
      <c r="H132" s="1"/>
    </row>
    <row r="133" spans="3:8">
      <c r="C133" s="1"/>
      <c r="D133" s="1"/>
      <c r="E133" s="1"/>
      <c r="F133" s="1"/>
      <c r="G133" s="1"/>
      <c r="H133" s="1"/>
    </row>
    <row r="134" spans="3:8">
      <c r="C134" s="1"/>
      <c r="D134" s="1"/>
      <c r="E134" s="1"/>
      <c r="F134" s="1"/>
      <c r="G134" s="1"/>
      <c r="H134" s="1"/>
    </row>
    <row r="135" spans="3:8">
      <c r="C135" s="1"/>
      <c r="D135" s="1"/>
      <c r="E135" s="1"/>
      <c r="F135" s="1"/>
      <c r="G135" s="1"/>
      <c r="H135" s="1"/>
    </row>
    <row r="136" spans="3:8">
      <c r="C136" s="1"/>
      <c r="D136" s="1"/>
      <c r="E136" s="1"/>
      <c r="F136" s="1"/>
      <c r="G136" s="1"/>
      <c r="H136" s="1"/>
    </row>
    <row r="137" spans="3:8">
      <c r="C137" s="1"/>
      <c r="D137" s="1"/>
      <c r="E137" s="1"/>
      <c r="F137" s="1"/>
      <c r="G137" s="1"/>
      <c r="H137" s="1"/>
    </row>
    <row r="138" spans="3:8">
      <c r="C138" s="1"/>
      <c r="D138" s="1"/>
      <c r="E138" s="1"/>
      <c r="F138" s="1"/>
      <c r="G138" s="1"/>
      <c r="H138" s="1"/>
    </row>
    <row r="139" spans="3:8">
      <c r="C139" s="1"/>
      <c r="D139" s="1"/>
      <c r="E139" s="1"/>
      <c r="F139" s="1"/>
      <c r="G139" s="1"/>
      <c r="H139" s="1"/>
    </row>
    <row r="140" spans="3:8">
      <c r="C140" s="1"/>
      <c r="D140" s="1"/>
      <c r="E140" s="1"/>
      <c r="F140" s="1"/>
      <c r="G140" s="1"/>
      <c r="H140" s="1"/>
    </row>
    <row r="141" spans="3:8">
      <c r="C141" s="1"/>
      <c r="D141" s="1"/>
      <c r="E141" s="1"/>
      <c r="F141" s="1"/>
      <c r="G141" s="1"/>
      <c r="H141" s="1"/>
    </row>
    <row r="142" spans="3:8">
      <c r="C142" s="1"/>
      <c r="D142" s="1"/>
      <c r="E142" s="1"/>
      <c r="F142" s="1"/>
      <c r="G142" s="1"/>
      <c r="H142" s="1"/>
    </row>
    <row r="143" spans="3:8">
      <c r="C143" s="1"/>
      <c r="D143" s="1"/>
      <c r="E143" s="1"/>
      <c r="F143" s="1"/>
      <c r="G143" s="1"/>
      <c r="H143" s="1"/>
    </row>
    <row r="144" spans="3:8">
      <c r="C144" s="1"/>
      <c r="D144" s="1"/>
      <c r="E144" s="1"/>
      <c r="F144" s="1"/>
      <c r="G144" s="1"/>
      <c r="H144" s="1"/>
    </row>
    <row r="158" spans="3:8">
      <c r="C158" s="1"/>
      <c r="D158" s="1"/>
      <c r="E158" s="1"/>
      <c r="F158" s="1"/>
      <c r="G158" s="1"/>
      <c r="H158" s="1"/>
    </row>
    <row r="159" spans="3:8">
      <c r="C159" s="1"/>
      <c r="D159" s="1"/>
      <c r="E159" s="1"/>
      <c r="F159" s="1"/>
      <c r="G159" s="1"/>
      <c r="H159" s="1"/>
    </row>
    <row r="160" spans="3:8">
      <c r="C160" s="1"/>
      <c r="D160" s="1"/>
      <c r="E160" s="1"/>
      <c r="F160" s="1"/>
      <c r="G160" s="1"/>
      <c r="H160" s="1"/>
    </row>
    <row r="161" spans="3:8">
      <c r="C161" s="1"/>
      <c r="D161" s="1"/>
      <c r="E161" s="1"/>
      <c r="F161" s="1"/>
      <c r="G161" s="1"/>
      <c r="H161" s="1"/>
    </row>
    <row r="162" spans="3:8">
      <c r="C162" s="1"/>
      <c r="D162" s="1"/>
      <c r="E162" s="1"/>
      <c r="F162" s="1"/>
      <c r="G162" s="1"/>
      <c r="H162" s="1"/>
    </row>
    <row r="163" spans="3:8">
      <c r="C163" s="1"/>
      <c r="D163" s="1"/>
      <c r="E163" s="1"/>
      <c r="F163" s="1"/>
      <c r="G163" s="1"/>
      <c r="H163" s="1"/>
    </row>
    <row r="164" spans="3:8">
      <c r="C164" s="1"/>
      <c r="D164" s="1"/>
      <c r="E164" s="1"/>
      <c r="F164" s="1"/>
      <c r="G164" s="1"/>
      <c r="H164" s="1"/>
    </row>
    <row r="165" spans="3:8">
      <c r="C165" s="1"/>
      <c r="D165" s="1"/>
      <c r="E165" s="1"/>
      <c r="F165" s="1"/>
      <c r="G165" s="1"/>
      <c r="H165" s="1"/>
    </row>
    <row r="166" spans="3:8">
      <c r="C166" s="1"/>
      <c r="D166" s="1"/>
      <c r="E166" s="1"/>
      <c r="F166" s="1"/>
      <c r="G166" s="1"/>
      <c r="H166" s="1"/>
    </row>
    <row r="167" spans="3:8">
      <c r="C167" s="1"/>
      <c r="D167" s="1"/>
      <c r="E167" s="1"/>
      <c r="F167" s="1"/>
      <c r="G167" s="1"/>
      <c r="H167" s="1"/>
    </row>
    <row r="168" spans="3:8">
      <c r="C168" s="1"/>
      <c r="D168" s="1"/>
      <c r="E168" s="1"/>
      <c r="F168" s="1"/>
      <c r="G168" s="1"/>
      <c r="H168" s="1"/>
    </row>
    <row r="169" spans="3:8">
      <c r="C169" s="1"/>
      <c r="D169" s="1"/>
      <c r="E169" s="1"/>
      <c r="F169" s="1"/>
      <c r="G169" s="1"/>
      <c r="H169" s="1"/>
    </row>
    <row r="170" spans="3:8">
      <c r="C170" s="1"/>
      <c r="D170" s="1"/>
      <c r="E170" s="1"/>
      <c r="F170" s="1"/>
      <c r="G170" s="1"/>
      <c r="H170" s="1"/>
    </row>
    <row r="171" spans="3:8">
      <c r="C171" s="1"/>
      <c r="D171" s="1"/>
      <c r="E171" s="1"/>
      <c r="F171" s="1"/>
      <c r="G171" s="1"/>
      <c r="H171" s="1"/>
    </row>
    <row r="172" spans="3:8">
      <c r="C172" s="1"/>
      <c r="D172" s="1"/>
      <c r="E172" s="1"/>
      <c r="F172" s="1"/>
      <c r="G172" s="1"/>
      <c r="H172" s="1"/>
    </row>
    <row r="173" spans="3:8">
      <c r="C173" s="1"/>
      <c r="D173" s="1"/>
      <c r="E173" s="1"/>
      <c r="F173" s="1"/>
      <c r="G173" s="1"/>
      <c r="H173" s="1"/>
    </row>
    <row r="174" spans="3:8">
      <c r="C174" s="1"/>
      <c r="D174" s="1"/>
      <c r="E174" s="1"/>
      <c r="F174" s="1"/>
      <c r="G174" s="1"/>
      <c r="H174" s="1"/>
    </row>
    <row r="175" spans="3:8">
      <c r="C175" s="1"/>
      <c r="D175" s="1"/>
      <c r="E175" s="1"/>
      <c r="F175" s="1"/>
      <c r="G175" s="1"/>
      <c r="H175" s="1"/>
    </row>
    <row r="176" spans="3:8">
      <c r="C176" s="1"/>
      <c r="D176" s="1"/>
      <c r="E176" s="1"/>
      <c r="F176" s="1"/>
      <c r="G176" s="1"/>
      <c r="H176" s="1"/>
    </row>
    <row r="177" spans="3:8">
      <c r="C177" s="1"/>
      <c r="D177" s="1"/>
      <c r="E177" s="1"/>
      <c r="F177" s="1"/>
      <c r="G177" s="1"/>
      <c r="H177" s="1"/>
    </row>
    <row r="178" spans="3:8">
      <c r="C178" s="1"/>
      <c r="D178" s="1"/>
      <c r="E178" s="1"/>
      <c r="F178" s="1"/>
      <c r="G178" s="1"/>
      <c r="H178" s="1"/>
    </row>
    <row r="179" spans="3:8">
      <c r="C179" s="1"/>
      <c r="D179" s="1"/>
      <c r="E179" s="1"/>
      <c r="F179" s="1"/>
      <c r="G179" s="1"/>
      <c r="H179" s="1"/>
    </row>
    <row r="180" spans="3:8">
      <c r="C180" s="1"/>
      <c r="D180" s="1"/>
      <c r="E180" s="1"/>
      <c r="F180" s="1"/>
      <c r="G180" s="1"/>
      <c r="H180" s="1"/>
    </row>
  </sheetData>
  <sortState ref="A49:N59">
    <sortCondition ref="N49:N59"/>
    <sortCondition ref="K49:K59"/>
    <sortCondition ref="G49:G59"/>
  </sortState>
  <mergeCells count="14">
    <mergeCell ref="A6:N6"/>
    <mergeCell ref="A8:N8"/>
    <mergeCell ref="A47:N47"/>
    <mergeCell ref="A1:N1"/>
    <mergeCell ref="A2:N2"/>
    <mergeCell ref="A3:N3"/>
    <mergeCell ref="A4:N4"/>
    <mergeCell ref="A5:N5"/>
    <mergeCell ref="A40:N40"/>
    <mergeCell ref="A41:N41"/>
    <mergeCell ref="A42:N42"/>
    <mergeCell ref="A43:N43"/>
    <mergeCell ref="A44:N44"/>
    <mergeCell ref="A45:N45"/>
  </mergeCells>
  <phoneticPr fontId="0" type="noConversion"/>
  <printOptions horizontalCentered="1" verticalCentered="1"/>
  <pageMargins left="0" right="0" top="0" bottom="0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134"/>
  <sheetViews>
    <sheetView zoomScale="70" zoomScaleNormal="70" workbookViewId="0">
      <selection sqref="A1:N1"/>
    </sheetView>
  </sheetViews>
  <sheetFormatPr baseColWidth="10" defaultRowHeight="18.75"/>
  <cols>
    <col min="1" max="1" width="41.140625" style="1" bestFit="1" customWidth="1"/>
    <col min="2" max="2" width="8.85546875" style="45" bestFit="1" customWidth="1"/>
    <col min="3" max="3" width="12.42578125" style="8" bestFit="1" customWidth="1"/>
    <col min="4" max="6" width="4.7109375" style="2" customWidth="1"/>
    <col min="7" max="7" width="6.28515625" style="2" customWidth="1"/>
    <col min="8" max="8" width="5.7109375" style="2" customWidth="1"/>
    <col min="9" max="10" width="4.7109375" style="1" customWidth="1"/>
    <col min="11" max="11" width="6.28515625" style="1" customWidth="1"/>
    <col min="12" max="12" width="5.7109375" style="1" customWidth="1"/>
    <col min="13" max="13" width="6.85546875" style="1" customWidth="1"/>
    <col min="14" max="14" width="7.140625" style="1" customWidth="1"/>
    <col min="15" max="15" width="7.7109375" style="1" customWidth="1"/>
    <col min="16" max="16384" width="11.42578125" style="1"/>
  </cols>
  <sheetData>
    <row r="1" spans="1:27" ht="23.25">
      <c r="A1" s="311" t="s">
        <v>18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</row>
    <row r="2" spans="1:27" ht="29.25">
      <c r="A2" s="312" t="str">
        <f>JUVENILES!A2</f>
        <v>35° TORNEO AMISTAD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</row>
    <row r="3" spans="1:27">
      <c r="A3" s="313" t="s">
        <v>7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</row>
    <row r="4" spans="1:27" ht="26.25">
      <c r="A4" s="314" t="s">
        <v>10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</row>
    <row r="5" spans="1:27">
      <c r="A5" s="317" t="str">
        <f>JUVENILES!A5</f>
        <v>CUATRO VUELTAS DE 9 HOYOS MEDAL PLAY</v>
      </c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</row>
    <row r="6" spans="1:27">
      <c r="A6" s="316" t="str">
        <f>JUVENILES!A6</f>
        <v>JUEVES 18 Y VIERNES 19 DE ENERO DE 2021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1:27" ht="20.25" thickBot="1">
      <c r="A7" s="65"/>
      <c r="B7" s="48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27" ht="20.25" thickBot="1">
      <c r="A8" s="308" t="s">
        <v>130</v>
      </c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10"/>
    </row>
    <row r="9" spans="1:27" s="64" customFormat="1" ht="20.25" thickBot="1">
      <c r="A9" s="13" t="s">
        <v>0</v>
      </c>
      <c r="B9" s="46" t="s">
        <v>9</v>
      </c>
      <c r="C9" s="28" t="s">
        <v>26</v>
      </c>
      <c r="D9" s="29" t="s">
        <v>1</v>
      </c>
      <c r="E9" s="30" t="s">
        <v>2</v>
      </c>
      <c r="F9" s="30" t="s">
        <v>3</v>
      </c>
      <c r="G9" s="30" t="s">
        <v>4</v>
      </c>
      <c r="H9" s="30" t="s">
        <v>5</v>
      </c>
      <c r="I9" s="31" t="s">
        <v>2</v>
      </c>
      <c r="J9" s="31" t="s">
        <v>3</v>
      </c>
      <c r="K9" s="31" t="s">
        <v>4</v>
      </c>
      <c r="L9" s="31" t="s">
        <v>5</v>
      </c>
      <c r="M9" s="4" t="s">
        <v>13</v>
      </c>
      <c r="N9" s="12" t="s">
        <v>12</v>
      </c>
      <c r="O9" s="1"/>
      <c r="P9" s="1"/>
      <c r="Q9" s="1"/>
      <c r="U9" s="1"/>
      <c r="V9" s="1"/>
      <c r="W9" s="1"/>
      <c r="X9" s="1"/>
      <c r="Y9" s="1"/>
      <c r="Z9" s="1"/>
      <c r="AA9" s="1"/>
    </row>
    <row r="10" spans="1:27" ht="20.25" thickBot="1">
      <c r="A10" s="25" t="s">
        <v>105</v>
      </c>
      <c r="B10" s="27" t="s">
        <v>44</v>
      </c>
      <c r="C10" s="32">
        <v>39689</v>
      </c>
      <c r="D10" s="26">
        <v>16</v>
      </c>
      <c r="E10" s="17">
        <v>45</v>
      </c>
      <c r="F10" s="17">
        <v>42</v>
      </c>
      <c r="G10" s="18">
        <f t="shared" ref="G10:G21" si="0">SUM(E10:F10)</f>
        <v>87</v>
      </c>
      <c r="H10" s="19">
        <f t="shared" ref="H10:H21" si="1">SUM(G10-D10)</f>
        <v>71</v>
      </c>
      <c r="I10" s="17">
        <v>43</v>
      </c>
      <c r="J10" s="17">
        <v>43</v>
      </c>
      <c r="K10" s="18">
        <f t="shared" ref="K10:K21" si="2">SUM(I10:J10)</f>
        <v>86</v>
      </c>
      <c r="L10" s="20">
        <f t="shared" ref="L10:L21" si="3">+(K10-D10)</f>
        <v>70</v>
      </c>
      <c r="M10" s="21">
        <f t="shared" ref="M10:M21" si="4">(H10+L10)</f>
        <v>141</v>
      </c>
      <c r="N10" s="262">
        <f t="shared" ref="N10:N21" si="5">SUM(G10+K10)</f>
        <v>173</v>
      </c>
      <c r="O10" s="14" t="s">
        <v>22</v>
      </c>
    </row>
    <row r="11" spans="1:27" ht="20.25" thickBot="1">
      <c r="A11" s="25" t="s">
        <v>100</v>
      </c>
      <c r="B11" s="27" t="s">
        <v>48</v>
      </c>
      <c r="C11" s="32">
        <v>39469</v>
      </c>
      <c r="D11" s="26">
        <v>8</v>
      </c>
      <c r="E11" s="17">
        <v>48</v>
      </c>
      <c r="F11" s="17">
        <v>47</v>
      </c>
      <c r="G11" s="18">
        <f t="shared" si="0"/>
        <v>95</v>
      </c>
      <c r="H11" s="19">
        <f t="shared" si="1"/>
        <v>87</v>
      </c>
      <c r="I11" s="17">
        <v>46</v>
      </c>
      <c r="J11" s="17">
        <v>43</v>
      </c>
      <c r="K11" s="18">
        <f t="shared" si="2"/>
        <v>89</v>
      </c>
      <c r="L11" s="20">
        <f t="shared" si="3"/>
        <v>81</v>
      </c>
      <c r="M11" s="21">
        <f t="shared" si="4"/>
        <v>168</v>
      </c>
      <c r="N11" s="262">
        <f t="shared" si="5"/>
        <v>184</v>
      </c>
      <c r="O11" s="14" t="s">
        <v>23</v>
      </c>
    </row>
    <row r="12" spans="1:27" ht="19.5">
      <c r="A12" s="25" t="s">
        <v>106</v>
      </c>
      <c r="B12" s="27" t="s">
        <v>57</v>
      </c>
      <c r="C12" s="32">
        <v>39638</v>
      </c>
      <c r="D12" s="26">
        <v>16</v>
      </c>
      <c r="E12" s="17">
        <v>42</v>
      </c>
      <c r="F12" s="17">
        <v>45</v>
      </c>
      <c r="G12" s="18">
        <f t="shared" si="0"/>
        <v>87</v>
      </c>
      <c r="H12" s="19">
        <f t="shared" si="1"/>
        <v>71</v>
      </c>
      <c r="I12" s="17">
        <v>50</v>
      </c>
      <c r="J12" s="17">
        <v>47</v>
      </c>
      <c r="K12" s="18">
        <f t="shared" si="2"/>
        <v>97</v>
      </c>
      <c r="L12" s="20">
        <f t="shared" si="3"/>
        <v>81</v>
      </c>
      <c r="M12" s="21">
        <f t="shared" si="4"/>
        <v>152</v>
      </c>
      <c r="N12" s="22">
        <f t="shared" si="5"/>
        <v>184</v>
      </c>
    </row>
    <row r="13" spans="1:27" ht="19.5">
      <c r="A13" s="25" t="s">
        <v>104</v>
      </c>
      <c r="B13" s="27" t="s">
        <v>57</v>
      </c>
      <c r="C13" s="32">
        <v>39770</v>
      </c>
      <c r="D13" s="26">
        <v>15</v>
      </c>
      <c r="E13" s="17">
        <v>49</v>
      </c>
      <c r="F13" s="17">
        <v>47</v>
      </c>
      <c r="G13" s="18">
        <f t="shared" si="0"/>
        <v>96</v>
      </c>
      <c r="H13" s="19">
        <f t="shared" si="1"/>
        <v>81</v>
      </c>
      <c r="I13" s="17">
        <v>50</v>
      </c>
      <c r="J13" s="17">
        <v>39</v>
      </c>
      <c r="K13" s="18">
        <f t="shared" si="2"/>
        <v>89</v>
      </c>
      <c r="L13" s="20">
        <f t="shared" si="3"/>
        <v>74</v>
      </c>
      <c r="M13" s="21">
        <f t="shared" si="4"/>
        <v>155</v>
      </c>
      <c r="N13" s="22">
        <f t="shared" si="5"/>
        <v>185</v>
      </c>
    </row>
    <row r="14" spans="1:27" ht="19.5">
      <c r="A14" s="25" t="s">
        <v>108</v>
      </c>
      <c r="B14" s="27" t="s">
        <v>48</v>
      </c>
      <c r="C14" s="32">
        <v>39867</v>
      </c>
      <c r="D14" s="26">
        <v>18</v>
      </c>
      <c r="E14" s="17">
        <v>50</v>
      </c>
      <c r="F14" s="17">
        <v>47</v>
      </c>
      <c r="G14" s="18">
        <f t="shared" si="0"/>
        <v>97</v>
      </c>
      <c r="H14" s="19">
        <f t="shared" si="1"/>
        <v>79</v>
      </c>
      <c r="I14" s="17">
        <v>49</v>
      </c>
      <c r="J14" s="17">
        <v>44</v>
      </c>
      <c r="K14" s="18">
        <f t="shared" si="2"/>
        <v>93</v>
      </c>
      <c r="L14" s="20">
        <f t="shared" si="3"/>
        <v>75</v>
      </c>
      <c r="M14" s="21">
        <f t="shared" si="4"/>
        <v>154</v>
      </c>
      <c r="N14" s="22">
        <f t="shared" si="5"/>
        <v>190</v>
      </c>
    </row>
    <row r="15" spans="1:27" ht="20.25" thickBot="1">
      <c r="A15" s="25" t="s">
        <v>109</v>
      </c>
      <c r="B15" s="27" t="s">
        <v>50</v>
      </c>
      <c r="C15" s="32">
        <v>39914</v>
      </c>
      <c r="D15" s="26">
        <v>18</v>
      </c>
      <c r="E15" s="17">
        <v>53</v>
      </c>
      <c r="F15" s="17">
        <v>45</v>
      </c>
      <c r="G15" s="18">
        <f t="shared" si="0"/>
        <v>98</v>
      </c>
      <c r="H15" s="19">
        <f t="shared" si="1"/>
        <v>80</v>
      </c>
      <c r="I15" s="17">
        <v>46</v>
      </c>
      <c r="J15" s="17">
        <v>48</v>
      </c>
      <c r="K15" s="18">
        <f t="shared" si="2"/>
        <v>94</v>
      </c>
      <c r="L15" s="20">
        <f t="shared" si="3"/>
        <v>76</v>
      </c>
      <c r="M15" s="21">
        <f t="shared" si="4"/>
        <v>156</v>
      </c>
      <c r="N15" s="22">
        <f t="shared" si="5"/>
        <v>192</v>
      </c>
    </row>
    <row r="16" spans="1:27" ht="20.25" thickBot="1">
      <c r="A16" s="25" t="s">
        <v>115</v>
      </c>
      <c r="B16" s="27" t="s">
        <v>48</v>
      </c>
      <c r="C16" s="32">
        <v>39791</v>
      </c>
      <c r="D16" s="26">
        <v>23</v>
      </c>
      <c r="E16" s="17">
        <v>47</v>
      </c>
      <c r="F16" s="17">
        <v>46</v>
      </c>
      <c r="G16" s="18">
        <f t="shared" si="0"/>
        <v>93</v>
      </c>
      <c r="H16" s="19">
        <f t="shared" si="1"/>
        <v>70</v>
      </c>
      <c r="I16" s="17">
        <v>49</v>
      </c>
      <c r="J16" s="17">
        <v>50</v>
      </c>
      <c r="K16" s="18">
        <f t="shared" si="2"/>
        <v>99</v>
      </c>
      <c r="L16" s="20">
        <f t="shared" si="3"/>
        <v>76</v>
      </c>
      <c r="M16" s="263">
        <f t="shared" si="4"/>
        <v>146</v>
      </c>
      <c r="N16" s="22">
        <f t="shared" si="5"/>
        <v>192</v>
      </c>
      <c r="O16" s="14" t="s">
        <v>20</v>
      </c>
    </row>
    <row r="17" spans="1:15" ht="19.5">
      <c r="A17" s="25" t="s">
        <v>107</v>
      </c>
      <c r="B17" s="27" t="s">
        <v>48</v>
      </c>
      <c r="C17" s="32">
        <v>39699</v>
      </c>
      <c r="D17" s="26">
        <v>16</v>
      </c>
      <c r="E17" s="17">
        <v>46</v>
      </c>
      <c r="F17" s="17">
        <v>45</v>
      </c>
      <c r="G17" s="18">
        <f t="shared" si="0"/>
        <v>91</v>
      </c>
      <c r="H17" s="19">
        <f t="shared" si="1"/>
        <v>75</v>
      </c>
      <c r="I17" s="17">
        <v>49</v>
      </c>
      <c r="J17" s="17">
        <v>52</v>
      </c>
      <c r="K17" s="18">
        <f t="shared" si="2"/>
        <v>101</v>
      </c>
      <c r="L17" s="20">
        <f t="shared" si="3"/>
        <v>85</v>
      </c>
      <c r="M17" s="21">
        <f t="shared" si="4"/>
        <v>160</v>
      </c>
      <c r="N17" s="22">
        <f t="shared" si="5"/>
        <v>192</v>
      </c>
    </row>
    <row r="18" spans="1:15" ht="20.25" thickBot="1">
      <c r="A18" s="25" t="s">
        <v>111</v>
      </c>
      <c r="B18" s="27" t="s">
        <v>50</v>
      </c>
      <c r="C18" s="32">
        <v>40007</v>
      </c>
      <c r="D18" s="26">
        <v>20</v>
      </c>
      <c r="E18" s="17">
        <v>49</v>
      </c>
      <c r="F18" s="17">
        <v>46</v>
      </c>
      <c r="G18" s="18">
        <f t="shared" si="0"/>
        <v>95</v>
      </c>
      <c r="H18" s="19">
        <f t="shared" si="1"/>
        <v>75</v>
      </c>
      <c r="I18" s="17">
        <v>48</v>
      </c>
      <c r="J18" s="17">
        <v>50</v>
      </c>
      <c r="K18" s="18">
        <f t="shared" si="2"/>
        <v>98</v>
      </c>
      <c r="L18" s="20">
        <f t="shared" si="3"/>
        <v>78</v>
      </c>
      <c r="M18" s="21">
        <f t="shared" si="4"/>
        <v>153</v>
      </c>
      <c r="N18" s="22">
        <f t="shared" si="5"/>
        <v>193</v>
      </c>
    </row>
    <row r="19" spans="1:15" ht="20.25" thickBot="1">
      <c r="A19" s="25" t="s">
        <v>118</v>
      </c>
      <c r="B19" s="27" t="s">
        <v>57</v>
      </c>
      <c r="C19" s="32">
        <v>39785</v>
      </c>
      <c r="D19" s="26">
        <v>36</v>
      </c>
      <c r="E19" s="17">
        <v>50</v>
      </c>
      <c r="F19" s="17">
        <v>51</v>
      </c>
      <c r="G19" s="18">
        <f t="shared" si="0"/>
        <v>101</v>
      </c>
      <c r="H19" s="19">
        <f t="shared" si="1"/>
        <v>65</v>
      </c>
      <c r="I19" s="17">
        <v>50</v>
      </c>
      <c r="J19" s="17">
        <v>59</v>
      </c>
      <c r="K19" s="18">
        <f t="shared" si="2"/>
        <v>109</v>
      </c>
      <c r="L19" s="20">
        <f t="shared" si="3"/>
        <v>73</v>
      </c>
      <c r="M19" s="263">
        <f t="shared" si="4"/>
        <v>138</v>
      </c>
      <c r="N19" s="22">
        <f t="shared" si="5"/>
        <v>210</v>
      </c>
      <c r="O19" s="14" t="s">
        <v>19</v>
      </c>
    </row>
    <row r="20" spans="1:15" ht="19.5">
      <c r="A20" s="25" t="s">
        <v>117</v>
      </c>
      <c r="B20" s="27" t="s">
        <v>48</v>
      </c>
      <c r="C20" s="32">
        <v>39794</v>
      </c>
      <c r="D20" s="26">
        <v>35</v>
      </c>
      <c r="E20" s="17">
        <v>58</v>
      </c>
      <c r="F20" s="17">
        <v>52</v>
      </c>
      <c r="G20" s="18">
        <f t="shared" si="0"/>
        <v>110</v>
      </c>
      <c r="H20" s="19">
        <f t="shared" si="1"/>
        <v>75</v>
      </c>
      <c r="I20" s="17">
        <v>62</v>
      </c>
      <c r="J20" s="17">
        <v>52</v>
      </c>
      <c r="K20" s="18">
        <f t="shared" si="2"/>
        <v>114</v>
      </c>
      <c r="L20" s="20">
        <f t="shared" si="3"/>
        <v>79</v>
      </c>
      <c r="M20" s="21">
        <f t="shared" si="4"/>
        <v>154</v>
      </c>
      <c r="N20" s="22">
        <f t="shared" si="5"/>
        <v>224</v>
      </c>
    </row>
    <row r="21" spans="1:15" ht="20.25" thickBot="1">
      <c r="A21" s="217" t="s">
        <v>114</v>
      </c>
      <c r="B21" s="208" t="s">
        <v>57</v>
      </c>
      <c r="C21" s="209">
        <v>39755</v>
      </c>
      <c r="D21" s="210">
        <v>22</v>
      </c>
      <c r="E21" s="211">
        <v>58</v>
      </c>
      <c r="F21" s="211">
        <v>55</v>
      </c>
      <c r="G21" s="212">
        <f t="shared" si="0"/>
        <v>113</v>
      </c>
      <c r="H21" s="213">
        <f t="shared" si="1"/>
        <v>91</v>
      </c>
      <c r="I21" s="211">
        <v>55</v>
      </c>
      <c r="J21" s="211">
        <v>58</v>
      </c>
      <c r="K21" s="212">
        <f t="shared" si="2"/>
        <v>113</v>
      </c>
      <c r="L21" s="214">
        <f t="shared" si="3"/>
        <v>91</v>
      </c>
      <c r="M21" s="215">
        <f t="shared" si="4"/>
        <v>182</v>
      </c>
      <c r="N21" s="216">
        <f t="shared" si="5"/>
        <v>226</v>
      </c>
    </row>
    <row r="22" spans="1:15">
      <c r="C22" s="1"/>
    </row>
    <row r="23" spans="1:15">
      <c r="C23" s="1"/>
    </row>
    <row r="24" spans="1:15">
      <c r="C24" s="1"/>
    </row>
    <row r="25" spans="1:15">
      <c r="C25" s="1"/>
    </row>
    <row r="26" spans="1:15">
      <c r="C26" s="1"/>
    </row>
    <row r="27" spans="1:15">
      <c r="C27" s="1"/>
    </row>
    <row r="28" spans="1:15">
      <c r="C28" s="1"/>
    </row>
    <row r="29" spans="1:15">
      <c r="C29" s="1"/>
    </row>
    <row r="30" spans="1:15">
      <c r="C30" s="1"/>
    </row>
    <row r="31" spans="1:15">
      <c r="C31" s="1"/>
    </row>
    <row r="32" spans="1:15">
      <c r="C32" s="1"/>
      <c r="D32" s="1"/>
      <c r="E32" s="1"/>
      <c r="F32" s="1"/>
      <c r="G32" s="1"/>
      <c r="H32" s="1"/>
    </row>
    <row r="33" spans="3:8">
      <c r="C33" s="1"/>
      <c r="D33" s="1"/>
      <c r="E33" s="1"/>
      <c r="F33" s="1"/>
      <c r="G33" s="1"/>
      <c r="H33" s="1"/>
    </row>
    <row r="34" spans="3:8">
      <c r="C34" s="1"/>
      <c r="D34" s="1"/>
      <c r="E34" s="1"/>
      <c r="F34" s="1"/>
      <c r="G34" s="1"/>
      <c r="H34" s="1"/>
    </row>
    <row r="35" spans="3:8">
      <c r="C35" s="1"/>
      <c r="D35" s="1"/>
      <c r="E35" s="1"/>
      <c r="F35" s="1"/>
      <c r="G35" s="1"/>
      <c r="H35" s="1"/>
    </row>
    <row r="36" spans="3:8">
      <c r="C36" s="1"/>
      <c r="D36" s="1"/>
      <c r="E36" s="1"/>
      <c r="F36" s="1"/>
      <c r="G36" s="1"/>
      <c r="H36" s="1"/>
    </row>
    <row r="37" spans="3:8">
      <c r="C37" s="1"/>
      <c r="D37" s="1"/>
      <c r="E37" s="1"/>
      <c r="F37" s="1"/>
      <c r="G37" s="1"/>
      <c r="H37" s="1"/>
    </row>
    <row r="38" spans="3:8">
      <c r="C38" s="1"/>
      <c r="D38" s="1"/>
      <c r="E38" s="1"/>
      <c r="F38" s="1"/>
      <c r="G38" s="1"/>
      <c r="H38" s="1"/>
    </row>
    <row r="39" spans="3:8">
      <c r="C39" s="1"/>
      <c r="D39" s="1"/>
      <c r="E39" s="1"/>
      <c r="F39" s="1"/>
      <c r="G39" s="1"/>
      <c r="H39" s="1"/>
    </row>
    <row r="40" spans="3:8">
      <c r="C40" s="1"/>
      <c r="D40" s="1"/>
      <c r="E40" s="1"/>
      <c r="F40" s="1"/>
      <c r="G40" s="1"/>
      <c r="H40" s="1"/>
    </row>
    <row r="41" spans="3:8">
      <c r="C41" s="1"/>
      <c r="D41" s="1"/>
      <c r="E41" s="1"/>
      <c r="F41" s="1"/>
      <c r="G41" s="1"/>
      <c r="H41" s="1"/>
    </row>
    <row r="42" spans="3:8">
      <c r="C42" s="1"/>
      <c r="D42" s="1"/>
      <c r="E42" s="1"/>
      <c r="F42" s="1"/>
      <c r="G42" s="1"/>
      <c r="H42" s="1"/>
    </row>
    <row r="43" spans="3:8">
      <c r="C43" s="1"/>
      <c r="D43" s="1"/>
      <c r="E43" s="1"/>
      <c r="F43" s="1"/>
      <c r="G43" s="1"/>
      <c r="H43" s="1"/>
    </row>
    <row r="44" spans="3:8">
      <c r="C44" s="1"/>
      <c r="D44" s="1"/>
      <c r="E44" s="1"/>
      <c r="F44" s="1"/>
      <c r="G44" s="1"/>
      <c r="H44" s="1"/>
    </row>
    <row r="45" spans="3:8">
      <c r="C45" s="1"/>
      <c r="D45" s="1"/>
      <c r="E45" s="1"/>
      <c r="F45" s="1"/>
      <c r="G45" s="1"/>
      <c r="H45" s="1"/>
    </row>
    <row r="46" spans="3:8">
      <c r="C46" s="1"/>
      <c r="D46" s="1"/>
      <c r="E46" s="1"/>
      <c r="F46" s="1"/>
      <c r="G46" s="1"/>
      <c r="H46" s="1"/>
    </row>
    <row r="47" spans="3:8">
      <c r="C47" s="1"/>
      <c r="D47" s="1"/>
      <c r="E47" s="1"/>
      <c r="F47" s="1"/>
      <c r="G47" s="1"/>
      <c r="H47" s="1"/>
    </row>
    <row r="48" spans="3:8">
      <c r="C48" s="1"/>
      <c r="D48" s="1"/>
      <c r="E48" s="1"/>
      <c r="F48" s="1"/>
      <c r="G48" s="1"/>
      <c r="H48" s="1"/>
    </row>
    <row r="49" spans="3:8">
      <c r="C49" s="1"/>
      <c r="D49" s="1"/>
      <c r="E49" s="1"/>
      <c r="F49" s="1"/>
      <c r="G49" s="1"/>
      <c r="H49" s="1"/>
    </row>
    <row r="50" spans="3:8">
      <c r="C50" s="1"/>
      <c r="D50" s="1"/>
      <c r="E50" s="1"/>
      <c r="F50" s="1"/>
      <c r="G50" s="1"/>
      <c r="H50" s="1"/>
    </row>
    <row r="51" spans="3:8">
      <c r="C51" s="1"/>
      <c r="D51" s="1"/>
      <c r="E51" s="1"/>
      <c r="F51" s="1"/>
      <c r="G51" s="1"/>
      <c r="H51" s="1"/>
    </row>
    <row r="52" spans="3:8">
      <c r="C52" s="1"/>
      <c r="D52" s="1"/>
      <c r="E52" s="1"/>
      <c r="F52" s="1"/>
      <c r="G52" s="1"/>
      <c r="H52" s="1"/>
    </row>
    <row r="53" spans="3:8">
      <c r="C53" s="1"/>
      <c r="D53" s="1"/>
      <c r="E53" s="1"/>
      <c r="F53" s="1"/>
      <c r="G53" s="1"/>
      <c r="H53" s="1"/>
    </row>
    <row r="54" spans="3:8">
      <c r="C54" s="1"/>
      <c r="D54" s="1"/>
      <c r="E54" s="1"/>
      <c r="F54" s="1"/>
      <c r="G54" s="1"/>
      <c r="H54" s="1"/>
    </row>
    <row r="55" spans="3:8">
      <c r="C55" s="1"/>
      <c r="D55" s="1"/>
      <c r="E55" s="1"/>
      <c r="F55" s="1"/>
      <c r="G55" s="1"/>
      <c r="H55" s="1"/>
    </row>
    <row r="56" spans="3:8">
      <c r="C56" s="1"/>
      <c r="D56" s="1"/>
      <c r="E56" s="1"/>
      <c r="F56" s="1"/>
      <c r="G56" s="1"/>
      <c r="H56" s="1"/>
    </row>
    <row r="57" spans="3:8">
      <c r="C57" s="1"/>
      <c r="D57" s="1"/>
      <c r="E57" s="1"/>
      <c r="F57" s="1"/>
      <c r="G57" s="1"/>
      <c r="H57" s="1"/>
    </row>
    <row r="58" spans="3:8">
      <c r="C58" s="1"/>
      <c r="D58" s="1"/>
      <c r="E58" s="1"/>
      <c r="F58" s="1"/>
      <c r="G58" s="1"/>
      <c r="H58" s="1"/>
    </row>
    <row r="59" spans="3:8">
      <c r="C59" s="1"/>
      <c r="D59" s="1"/>
      <c r="E59" s="1"/>
      <c r="F59" s="1"/>
      <c r="G59" s="1"/>
      <c r="H59" s="1"/>
    </row>
    <row r="60" spans="3:8">
      <c r="C60" s="1"/>
      <c r="D60" s="1"/>
      <c r="E60" s="1"/>
      <c r="F60" s="1"/>
      <c r="G60" s="1"/>
      <c r="H60" s="1"/>
    </row>
    <row r="61" spans="3:8">
      <c r="C61" s="1"/>
      <c r="D61" s="1"/>
      <c r="E61" s="1"/>
      <c r="F61" s="1"/>
      <c r="G61" s="1"/>
      <c r="H61" s="1"/>
    </row>
    <row r="62" spans="3:8">
      <c r="C62" s="1"/>
      <c r="D62" s="1"/>
      <c r="E62" s="1"/>
      <c r="F62" s="1"/>
      <c r="G62" s="1"/>
      <c r="H62" s="1"/>
    </row>
    <row r="63" spans="3:8">
      <c r="C63" s="1"/>
      <c r="D63" s="1"/>
      <c r="E63" s="1"/>
      <c r="F63" s="1"/>
      <c r="G63" s="1"/>
      <c r="H63" s="1"/>
    </row>
    <row r="64" spans="3:8">
      <c r="C64" s="1"/>
      <c r="D64" s="1"/>
      <c r="E64" s="1"/>
      <c r="F64" s="1"/>
      <c r="G64" s="1"/>
      <c r="H64" s="1"/>
    </row>
    <row r="65" spans="3:8">
      <c r="C65" s="1"/>
      <c r="D65" s="1"/>
      <c r="E65" s="1"/>
      <c r="F65" s="1"/>
      <c r="G65" s="1"/>
      <c r="H65" s="1"/>
    </row>
    <row r="66" spans="3:8">
      <c r="C66" s="1"/>
      <c r="D66" s="1"/>
      <c r="E66" s="1"/>
      <c r="F66" s="1"/>
      <c r="G66" s="1"/>
      <c r="H66" s="1"/>
    </row>
    <row r="67" spans="3:8">
      <c r="C67" s="1"/>
      <c r="D67" s="1"/>
      <c r="E67" s="1"/>
      <c r="F67" s="1"/>
      <c r="G67" s="1"/>
      <c r="H67" s="1"/>
    </row>
    <row r="68" spans="3:8">
      <c r="C68" s="1"/>
      <c r="D68" s="1"/>
      <c r="E68" s="1"/>
      <c r="F68" s="1"/>
      <c r="G68" s="1"/>
      <c r="H68" s="1"/>
    </row>
    <row r="69" spans="3:8">
      <c r="C69" s="1"/>
      <c r="D69" s="1"/>
      <c r="E69" s="1"/>
      <c r="F69" s="1"/>
      <c r="G69" s="1"/>
      <c r="H69" s="1"/>
    </row>
    <row r="70" spans="3:8">
      <c r="C70" s="1"/>
      <c r="D70" s="1"/>
      <c r="E70" s="1"/>
      <c r="F70" s="1"/>
      <c r="G70" s="1"/>
      <c r="H70" s="1"/>
    </row>
    <row r="71" spans="3:8">
      <c r="C71" s="1"/>
      <c r="D71" s="1"/>
      <c r="E71" s="1"/>
      <c r="F71" s="1"/>
      <c r="G71" s="1"/>
      <c r="H71" s="1"/>
    </row>
    <row r="72" spans="3:8">
      <c r="C72" s="1"/>
      <c r="D72" s="1"/>
      <c r="E72" s="1"/>
      <c r="F72" s="1"/>
      <c r="G72" s="1"/>
      <c r="H72" s="1"/>
    </row>
    <row r="73" spans="3:8">
      <c r="C73" s="1"/>
      <c r="D73" s="1"/>
      <c r="E73" s="1"/>
      <c r="F73" s="1"/>
      <c r="G73" s="1"/>
      <c r="H73" s="1"/>
    </row>
    <row r="74" spans="3:8">
      <c r="C74" s="1"/>
      <c r="D74" s="1"/>
      <c r="E74" s="1"/>
      <c r="F74" s="1"/>
      <c r="G74" s="1"/>
      <c r="H74" s="1"/>
    </row>
    <row r="75" spans="3:8">
      <c r="C75" s="1"/>
      <c r="D75" s="1"/>
      <c r="E75" s="1"/>
      <c r="F75" s="1"/>
      <c r="G75" s="1"/>
      <c r="H75" s="1"/>
    </row>
    <row r="76" spans="3:8">
      <c r="C76" s="1"/>
      <c r="D76" s="1"/>
      <c r="E76" s="1"/>
      <c r="F76" s="1"/>
      <c r="G76" s="1"/>
      <c r="H76" s="1"/>
    </row>
    <row r="77" spans="3:8">
      <c r="C77" s="1"/>
      <c r="D77" s="1"/>
      <c r="E77" s="1"/>
      <c r="F77" s="1"/>
      <c r="G77" s="1"/>
      <c r="H77" s="1"/>
    </row>
    <row r="78" spans="3:8">
      <c r="C78" s="1"/>
      <c r="D78" s="1"/>
      <c r="E78" s="1"/>
      <c r="F78" s="1"/>
      <c r="G78" s="1"/>
      <c r="H78" s="1"/>
    </row>
    <row r="79" spans="3:8">
      <c r="C79" s="1"/>
      <c r="D79" s="1"/>
      <c r="E79" s="1"/>
      <c r="F79" s="1"/>
      <c r="G79" s="1"/>
      <c r="H79" s="1"/>
    </row>
    <row r="80" spans="3:8">
      <c r="C80" s="1"/>
      <c r="D80" s="1"/>
      <c r="E80" s="1"/>
      <c r="F80" s="1"/>
      <c r="G80" s="1"/>
      <c r="H80" s="1"/>
    </row>
    <row r="81" spans="3:8">
      <c r="C81" s="1"/>
      <c r="D81" s="1"/>
      <c r="E81" s="1"/>
      <c r="F81" s="1"/>
      <c r="G81" s="1"/>
      <c r="H81" s="1"/>
    </row>
    <row r="82" spans="3:8">
      <c r="C82" s="1"/>
      <c r="D82" s="1"/>
      <c r="E82" s="1"/>
      <c r="F82" s="1"/>
      <c r="G82" s="1"/>
      <c r="H82" s="1"/>
    </row>
    <row r="83" spans="3:8">
      <c r="C83" s="1"/>
      <c r="D83" s="1"/>
      <c r="E83" s="1"/>
      <c r="F83" s="1"/>
      <c r="G83" s="1"/>
      <c r="H83" s="1"/>
    </row>
    <row r="84" spans="3:8">
      <c r="C84" s="1"/>
      <c r="D84" s="1"/>
      <c r="E84" s="1"/>
      <c r="F84" s="1"/>
      <c r="G84" s="1"/>
      <c r="H84" s="1"/>
    </row>
    <row r="85" spans="3:8">
      <c r="C85" s="1"/>
      <c r="D85" s="1"/>
      <c r="E85" s="1"/>
      <c r="F85" s="1"/>
      <c r="G85" s="1"/>
      <c r="H85" s="1"/>
    </row>
    <row r="86" spans="3:8">
      <c r="C86" s="1"/>
      <c r="D86" s="1"/>
      <c r="E86" s="1"/>
      <c r="F86" s="1"/>
      <c r="G86" s="1"/>
      <c r="H86" s="1"/>
    </row>
    <row r="87" spans="3:8">
      <c r="C87" s="1"/>
      <c r="D87" s="1"/>
      <c r="E87" s="1"/>
      <c r="F87" s="1"/>
      <c r="G87" s="1"/>
      <c r="H87" s="1"/>
    </row>
    <row r="88" spans="3:8">
      <c r="C88" s="1"/>
      <c r="D88" s="1"/>
      <c r="E88" s="1"/>
      <c r="F88" s="1"/>
      <c r="G88" s="1"/>
      <c r="H88" s="1"/>
    </row>
    <row r="89" spans="3:8">
      <c r="C89" s="1"/>
      <c r="D89" s="1"/>
      <c r="E89" s="1"/>
      <c r="F89" s="1"/>
      <c r="G89" s="1"/>
      <c r="H89" s="1"/>
    </row>
    <row r="90" spans="3:8">
      <c r="C90" s="1"/>
      <c r="D90" s="1"/>
      <c r="E90" s="1"/>
      <c r="F90" s="1"/>
      <c r="G90" s="1"/>
      <c r="H90" s="1"/>
    </row>
    <row r="91" spans="3:8">
      <c r="C91" s="1"/>
      <c r="D91" s="1"/>
      <c r="E91" s="1"/>
      <c r="F91" s="1"/>
      <c r="G91" s="1"/>
      <c r="H91" s="1"/>
    </row>
    <row r="92" spans="3:8">
      <c r="C92" s="1"/>
      <c r="D92" s="1"/>
      <c r="E92" s="1"/>
      <c r="F92" s="1"/>
      <c r="G92" s="1"/>
      <c r="H92" s="1"/>
    </row>
    <row r="93" spans="3:8">
      <c r="C93" s="1"/>
      <c r="D93" s="1"/>
      <c r="E93" s="1"/>
      <c r="F93" s="1"/>
      <c r="G93" s="1"/>
      <c r="H93" s="1"/>
    </row>
    <row r="94" spans="3:8">
      <c r="C94" s="1"/>
      <c r="D94" s="1"/>
      <c r="E94" s="1"/>
      <c r="F94" s="1"/>
      <c r="G94" s="1"/>
      <c r="H94" s="1"/>
    </row>
    <row r="95" spans="3:8">
      <c r="C95" s="1"/>
      <c r="D95" s="1"/>
      <c r="E95" s="1"/>
      <c r="F95" s="1"/>
      <c r="G95" s="1"/>
      <c r="H95" s="1"/>
    </row>
    <row r="96" spans="3:8">
      <c r="C96" s="1"/>
      <c r="D96" s="1"/>
      <c r="E96" s="1"/>
      <c r="F96" s="1"/>
      <c r="G96" s="1"/>
      <c r="H96" s="1"/>
    </row>
    <row r="97" spans="3:8">
      <c r="C97" s="1"/>
      <c r="D97" s="1"/>
      <c r="E97" s="1"/>
      <c r="F97" s="1"/>
      <c r="G97" s="1"/>
      <c r="H97" s="1"/>
    </row>
    <row r="98" spans="3:8">
      <c r="C98" s="1"/>
      <c r="D98" s="1"/>
      <c r="E98" s="1"/>
      <c r="F98" s="1"/>
      <c r="G98" s="1"/>
      <c r="H98" s="1"/>
    </row>
    <row r="112" spans="3:8">
      <c r="C112" s="1"/>
      <c r="D112" s="1"/>
      <c r="E112" s="1"/>
      <c r="F112" s="1"/>
      <c r="G112" s="1"/>
      <c r="H112" s="1"/>
    </row>
    <row r="113" spans="3:8">
      <c r="C113" s="1"/>
      <c r="D113" s="1"/>
      <c r="E113" s="1"/>
      <c r="F113" s="1"/>
      <c r="G113" s="1"/>
      <c r="H113" s="1"/>
    </row>
    <row r="114" spans="3:8">
      <c r="C114" s="1"/>
      <c r="D114" s="1"/>
      <c r="E114" s="1"/>
      <c r="F114" s="1"/>
      <c r="G114" s="1"/>
      <c r="H114" s="1"/>
    </row>
    <row r="115" spans="3:8">
      <c r="C115" s="1"/>
      <c r="D115" s="1"/>
      <c r="E115" s="1"/>
      <c r="F115" s="1"/>
      <c r="G115" s="1"/>
      <c r="H115" s="1"/>
    </row>
    <row r="116" spans="3:8">
      <c r="C116" s="1"/>
      <c r="D116" s="1"/>
      <c r="E116" s="1"/>
      <c r="F116" s="1"/>
      <c r="G116" s="1"/>
      <c r="H116" s="1"/>
    </row>
    <row r="117" spans="3:8">
      <c r="C117" s="1"/>
      <c r="D117" s="1"/>
      <c r="E117" s="1"/>
      <c r="F117" s="1"/>
      <c r="G117" s="1"/>
      <c r="H117" s="1"/>
    </row>
    <row r="118" spans="3:8">
      <c r="C118" s="1"/>
      <c r="D118" s="1"/>
      <c r="E118" s="1"/>
      <c r="F118" s="1"/>
      <c r="G118" s="1"/>
      <c r="H118" s="1"/>
    </row>
    <row r="119" spans="3:8">
      <c r="C119" s="1"/>
      <c r="D119" s="1"/>
      <c r="E119" s="1"/>
      <c r="F119" s="1"/>
      <c r="G119" s="1"/>
      <c r="H119" s="1"/>
    </row>
    <row r="120" spans="3:8">
      <c r="C120" s="1"/>
      <c r="D120" s="1"/>
      <c r="E120" s="1"/>
      <c r="F120" s="1"/>
      <c r="G120" s="1"/>
      <c r="H120" s="1"/>
    </row>
    <row r="121" spans="3:8">
      <c r="C121" s="1"/>
      <c r="D121" s="1"/>
      <c r="E121" s="1"/>
      <c r="F121" s="1"/>
      <c r="G121" s="1"/>
      <c r="H121" s="1"/>
    </row>
    <row r="122" spans="3:8">
      <c r="C122" s="1"/>
      <c r="D122" s="1"/>
      <c r="E122" s="1"/>
      <c r="F122" s="1"/>
      <c r="G122" s="1"/>
      <c r="H122" s="1"/>
    </row>
    <row r="123" spans="3:8">
      <c r="C123" s="1"/>
      <c r="D123" s="1"/>
      <c r="E123" s="1"/>
      <c r="F123" s="1"/>
      <c r="G123" s="1"/>
      <c r="H123" s="1"/>
    </row>
    <row r="124" spans="3:8">
      <c r="C124" s="1"/>
      <c r="D124" s="1"/>
      <c r="E124" s="1"/>
      <c r="F124" s="1"/>
      <c r="G124" s="1"/>
      <c r="H124" s="1"/>
    </row>
    <row r="125" spans="3:8">
      <c r="C125" s="1"/>
      <c r="D125" s="1"/>
      <c r="E125" s="1"/>
      <c r="F125" s="1"/>
      <c r="G125" s="1"/>
      <c r="H125" s="1"/>
    </row>
    <row r="126" spans="3:8">
      <c r="C126" s="1"/>
      <c r="D126" s="1"/>
      <c r="E126" s="1"/>
      <c r="F126" s="1"/>
      <c r="G126" s="1"/>
      <c r="H126" s="1"/>
    </row>
    <row r="127" spans="3:8">
      <c r="C127" s="1"/>
      <c r="D127" s="1"/>
      <c r="E127" s="1"/>
      <c r="F127" s="1"/>
      <c r="G127" s="1"/>
      <c r="H127" s="1"/>
    </row>
    <row r="128" spans="3:8">
      <c r="C128" s="1"/>
      <c r="D128" s="1"/>
      <c r="E128" s="1"/>
      <c r="F128" s="1"/>
      <c r="G128" s="1"/>
      <c r="H128" s="1"/>
    </row>
    <row r="129" spans="3:8">
      <c r="C129" s="1"/>
      <c r="D129" s="1"/>
      <c r="E129" s="1"/>
      <c r="F129" s="1"/>
      <c r="G129" s="1"/>
      <c r="H129" s="1"/>
    </row>
    <row r="130" spans="3:8">
      <c r="C130" s="1"/>
      <c r="D130" s="1"/>
      <c r="E130" s="1"/>
      <c r="F130" s="1"/>
      <c r="G130" s="1"/>
      <c r="H130" s="1"/>
    </row>
    <row r="131" spans="3:8">
      <c r="C131" s="1"/>
      <c r="D131" s="1"/>
      <c r="E131" s="1"/>
      <c r="F131" s="1"/>
      <c r="G131" s="1"/>
      <c r="H131" s="1"/>
    </row>
    <row r="132" spans="3:8">
      <c r="C132" s="1"/>
      <c r="D132" s="1"/>
      <c r="E132" s="1"/>
      <c r="F132" s="1"/>
      <c r="G132" s="1"/>
      <c r="H132" s="1"/>
    </row>
    <row r="133" spans="3:8">
      <c r="C133" s="1"/>
      <c r="D133" s="1"/>
      <c r="E133" s="1"/>
      <c r="F133" s="1"/>
      <c r="G133" s="1"/>
      <c r="H133" s="1"/>
    </row>
    <row r="134" spans="3:8">
      <c r="C134" s="1"/>
      <c r="D134" s="1"/>
      <c r="E134" s="1"/>
      <c r="F134" s="1"/>
      <c r="G134" s="1"/>
      <c r="H134" s="1"/>
    </row>
  </sheetData>
  <sortState ref="A10:N21">
    <sortCondition ref="N10:N21"/>
    <sortCondition ref="K10:K21"/>
    <sortCondition ref="G10:G21"/>
  </sortState>
  <mergeCells count="7">
    <mergeCell ref="A8:N8"/>
    <mergeCell ref="A6:N6"/>
    <mergeCell ref="A1:N1"/>
    <mergeCell ref="A2:N2"/>
    <mergeCell ref="A3:N3"/>
    <mergeCell ref="A4:N4"/>
    <mergeCell ref="A5:N5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87"/>
  <sheetViews>
    <sheetView zoomScale="70" zoomScaleNormal="70" workbookViewId="0">
      <selection sqref="A1:F1"/>
    </sheetView>
  </sheetViews>
  <sheetFormatPr baseColWidth="10" defaultRowHeight="18.75"/>
  <cols>
    <col min="1" max="1" width="43" style="1" bestFit="1" customWidth="1"/>
    <col min="2" max="2" width="18.5703125" style="59" customWidth="1"/>
    <col min="3" max="3" width="11.7109375" style="2" bestFit="1" customWidth="1"/>
    <col min="4" max="5" width="11.5703125" style="2" customWidth="1"/>
    <col min="6" max="6" width="7.42578125" style="1" bestFit="1" customWidth="1"/>
    <col min="7" max="16384" width="11.42578125" style="1"/>
  </cols>
  <sheetData>
    <row r="1" spans="1:6" ht="23.25">
      <c r="A1" s="311" t="s">
        <v>18</v>
      </c>
      <c r="B1" s="311"/>
      <c r="C1" s="311"/>
      <c r="D1" s="311"/>
      <c r="E1" s="311"/>
      <c r="F1" s="311"/>
    </row>
    <row r="2" spans="1:6" ht="29.25">
      <c r="A2" s="312" t="str">
        <f>JUVENILES!A2</f>
        <v>35° TORNEO AMISTAD</v>
      </c>
      <c r="B2" s="312"/>
      <c r="C2" s="312"/>
      <c r="D2" s="312"/>
      <c r="E2" s="312"/>
      <c r="F2" s="312"/>
    </row>
    <row r="3" spans="1:6">
      <c r="A3" s="313" t="s">
        <v>7</v>
      </c>
      <c r="B3" s="313"/>
      <c r="C3" s="313"/>
      <c r="D3" s="313"/>
      <c r="E3" s="313"/>
      <c r="F3" s="313"/>
    </row>
    <row r="4" spans="1:6" ht="26.25">
      <c r="A4" s="314" t="s">
        <v>11</v>
      </c>
      <c r="B4" s="314"/>
      <c r="C4" s="314"/>
      <c r="D4" s="314"/>
      <c r="E4" s="314"/>
      <c r="F4" s="314"/>
    </row>
    <row r="5" spans="1:6" ht="19.5">
      <c r="A5" s="315" t="s">
        <v>31</v>
      </c>
      <c r="B5" s="315"/>
      <c r="C5" s="315"/>
      <c r="D5" s="315"/>
      <c r="E5" s="315"/>
      <c r="F5" s="315"/>
    </row>
    <row r="6" spans="1:6">
      <c r="A6" s="316" t="str">
        <f>'MEN 15'!A6:N6</f>
        <v>JUEVES 18 Y VIERNES 19 DE ENERO DE 2021</v>
      </c>
      <c r="B6" s="316"/>
      <c r="C6" s="316"/>
      <c r="D6" s="316"/>
      <c r="E6" s="316"/>
      <c r="F6" s="316"/>
    </row>
    <row r="7" spans="1:6" ht="20.25" thickBot="1">
      <c r="A7" s="7"/>
      <c r="B7" s="54"/>
      <c r="C7" s="7"/>
      <c r="D7" s="7"/>
      <c r="E7" s="7"/>
    </row>
    <row r="8" spans="1:6" ht="20.25" thickBot="1">
      <c r="A8" s="308" t="s">
        <v>37</v>
      </c>
      <c r="B8" s="309"/>
      <c r="C8" s="309"/>
      <c r="D8" s="309"/>
      <c r="E8" s="310"/>
    </row>
    <row r="9" spans="1:6" s="3" customFormat="1" ht="20.25" thickBot="1">
      <c r="A9" s="4" t="s">
        <v>0</v>
      </c>
      <c r="B9" s="55" t="s">
        <v>9</v>
      </c>
      <c r="C9" s="4" t="s">
        <v>16</v>
      </c>
      <c r="D9" s="4" t="s">
        <v>17</v>
      </c>
      <c r="E9" s="4" t="s">
        <v>8</v>
      </c>
    </row>
    <row r="10" spans="1:6" ht="20.25" thickBot="1">
      <c r="A10" s="50" t="s">
        <v>131</v>
      </c>
      <c r="B10" s="56" t="s">
        <v>44</v>
      </c>
      <c r="C10" s="51">
        <v>50</v>
      </c>
      <c r="D10" s="52">
        <v>51</v>
      </c>
      <c r="E10" s="53">
        <f t="shared" ref="E10:E23" si="0">SUM(C10:D10)</f>
        <v>101</v>
      </c>
      <c r="F10" s="11" t="s">
        <v>19</v>
      </c>
    </row>
    <row r="11" spans="1:6" ht="20.25" thickBot="1">
      <c r="A11" s="50" t="s">
        <v>144</v>
      </c>
      <c r="B11" s="56" t="s">
        <v>53</v>
      </c>
      <c r="C11" s="51">
        <v>52</v>
      </c>
      <c r="D11" s="52">
        <v>50</v>
      </c>
      <c r="E11" s="53">
        <f t="shared" si="0"/>
        <v>102</v>
      </c>
      <c r="F11" s="11" t="s">
        <v>20</v>
      </c>
    </row>
    <row r="12" spans="1:6" ht="20.25" thickBot="1">
      <c r="A12" s="50" t="s">
        <v>132</v>
      </c>
      <c r="B12" s="56" t="s">
        <v>44</v>
      </c>
      <c r="C12" s="51">
        <v>56</v>
      </c>
      <c r="D12" s="52">
        <v>51</v>
      </c>
      <c r="E12" s="53">
        <f t="shared" si="0"/>
        <v>107</v>
      </c>
      <c r="F12" s="11" t="s">
        <v>21</v>
      </c>
    </row>
    <row r="13" spans="1:6" ht="19.5">
      <c r="A13" s="50" t="s">
        <v>136</v>
      </c>
      <c r="B13" s="56" t="s">
        <v>60</v>
      </c>
      <c r="C13" s="51">
        <v>51</v>
      </c>
      <c r="D13" s="52">
        <v>57</v>
      </c>
      <c r="E13" s="53">
        <f t="shared" si="0"/>
        <v>108</v>
      </c>
    </row>
    <row r="14" spans="1:6" ht="20.25" thickBot="1">
      <c r="A14" s="50" t="s">
        <v>138</v>
      </c>
      <c r="B14" s="56" t="s">
        <v>53</v>
      </c>
      <c r="C14" s="51">
        <v>49</v>
      </c>
      <c r="D14" s="52">
        <v>61</v>
      </c>
      <c r="E14" s="53">
        <f t="shared" si="0"/>
        <v>110</v>
      </c>
    </row>
    <row r="15" spans="1:6" ht="20.25" thickBot="1">
      <c r="A15" s="50" t="s">
        <v>133</v>
      </c>
      <c r="B15" s="56" t="s">
        <v>53</v>
      </c>
      <c r="C15" s="51">
        <v>59</v>
      </c>
      <c r="D15" s="260">
        <v>56</v>
      </c>
      <c r="E15" s="53">
        <f t="shared" si="0"/>
        <v>115</v>
      </c>
      <c r="F15" s="11" t="s">
        <v>270</v>
      </c>
    </row>
    <row r="16" spans="1:6" ht="19.5">
      <c r="A16" s="50" t="s">
        <v>134</v>
      </c>
      <c r="B16" s="56" t="s">
        <v>48</v>
      </c>
      <c r="C16" s="51">
        <v>62</v>
      </c>
      <c r="D16" s="52">
        <v>57</v>
      </c>
      <c r="E16" s="53">
        <f t="shared" si="0"/>
        <v>119</v>
      </c>
    </row>
    <row r="17" spans="1:6" ht="19.5">
      <c r="A17" s="50" t="s">
        <v>135</v>
      </c>
      <c r="B17" s="56" t="s">
        <v>53</v>
      </c>
      <c r="C17" s="51">
        <v>61</v>
      </c>
      <c r="D17" s="52">
        <v>58</v>
      </c>
      <c r="E17" s="53">
        <f t="shared" si="0"/>
        <v>119</v>
      </c>
    </row>
    <row r="18" spans="1:6" ht="19.5">
      <c r="A18" s="50" t="s">
        <v>142</v>
      </c>
      <c r="B18" s="56" t="s">
        <v>53</v>
      </c>
      <c r="C18" s="51">
        <v>63</v>
      </c>
      <c r="D18" s="52">
        <v>57</v>
      </c>
      <c r="E18" s="53">
        <f t="shared" si="0"/>
        <v>120</v>
      </c>
    </row>
    <row r="19" spans="1:6" ht="19.5">
      <c r="A19" s="50" t="s">
        <v>143</v>
      </c>
      <c r="B19" s="56" t="s">
        <v>44</v>
      </c>
      <c r="C19" s="51">
        <v>66</v>
      </c>
      <c r="D19" s="52">
        <v>73</v>
      </c>
      <c r="E19" s="53">
        <f t="shared" si="0"/>
        <v>139</v>
      </c>
    </row>
    <row r="20" spans="1:6" ht="19.5">
      <c r="A20" s="50" t="s">
        <v>139</v>
      </c>
      <c r="B20" s="56" t="s">
        <v>53</v>
      </c>
      <c r="C20" s="51">
        <v>69</v>
      </c>
      <c r="D20" s="52">
        <v>73</v>
      </c>
      <c r="E20" s="53">
        <f t="shared" si="0"/>
        <v>142</v>
      </c>
    </row>
    <row r="21" spans="1:6" ht="19.5">
      <c r="A21" s="50" t="s">
        <v>137</v>
      </c>
      <c r="B21" s="56" t="s">
        <v>50</v>
      </c>
      <c r="C21" s="51">
        <v>70</v>
      </c>
      <c r="D21" s="52">
        <v>76</v>
      </c>
      <c r="E21" s="53">
        <f t="shared" si="0"/>
        <v>146</v>
      </c>
    </row>
    <row r="22" spans="1:6" ht="19.5">
      <c r="A22" s="50" t="s">
        <v>140</v>
      </c>
      <c r="B22" s="56" t="s">
        <v>44</v>
      </c>
      <c r="C22" s="51">
        <v>75</v>
      </c>
      <c r="D22" s="52">
        <v>72</v>
      </c>
      <c r="E22" s="53">
        <f t="shared" si="0"/>
        <v>147</v>
      </c>
    </row>
    <row r="23" spans="1:6" ht="20.25" thickBot="1">
      <c r="A23" s="15" t="s">
        <v>141</v>
      </c>
      <c r="B23" s="57" t="s">
        <v>53</v>
      </c>
      <c r="C23" s="16">
        <v>85</v>
      </c>
      <c r="D23" s="23">
        <v>79</v>
      </c>
      <c r="E23" s="41">
        <f t="shared" si="0"/>
        <v>164</v>
      </c>
    </row>
    <row r="24" spans="1:6" ht="19.5" thickBot="1">
      <c r="A24" s="9"/>
      <c r="B24" s="58"/>
      <c r="C24" s="1"/>
      <c r="D24" s="1"/>
      <c r="E24" s="1"/>
    </row>
    <row r="25" spans="1:6" ht="20.25" thickBot="1">
      <c r="A25" s="308" t="s">
        <v>38</v>
      </c>
      <c r="B25" s="309"/>
      <c r="C25" s="309"/>
      <c r="D25" s="309"/>
      <c r="E25" s="310"/>
    </row>
    <row r="26" spans="1:6" ht="19.5" customHeight="1" thickBot="1">
      <c r="A26" s="4" t="s">
        <v>6</v>
      </c>
      <c r="B26" s="55" t="s">
        <v>9</v>
      </c>
      <c r="C26" s="4" t="s">
        <v>16</v>
      </c>
      <c r="D26" s="4" t="s">
        <v>17</v>
      </c>
      <c r="E26" s="4" t="s">
        <v>8</v>
      </c>
    </row>
    <row r="27" spans="1:6" ht="20.25" thickBot="1">
      <c r="A27" s="50" t="s">
        <v>145</v>
      </c>
      <c r="B27" s="56" t="s">
        <v>53</v>
      </c>
      <c r="C27" s="51">
        <v>58</v>
      </c>
      <c r="D27" s="52">
        <v>57</v>
      </c>
      <c r="E27" s="53">
        <f>SUM(C27:D27)</f>
        <v>115</v>
      </c>
      <c r="F27" s="11" t="s">
        <v>19</v>
      </c>
    </row>
    <row r="28" spans="1:6" ht="20.25" thickBot="1">
      <c r="A28" s="50" t="s">
        <v>148</v>
      </c>
      <c r="B28" s="56" t="s">
        <v>53</v>
      </c>
      <c r="C28" s="51">
        <v>60</v>
      </c>
      <c r="D28" s="52">
        <v>61</v>
      </c>
      <c r="E28" s="53">
        <f>SUM(C28:D28)</f>
        <v>121</v>
      </c>
      <c r="F28" s="11" t="s">
        <v>20</v>
      </c>
    </row>
    <row r="29" spans="1:6" ht="20.25" thickBot="1">
      <c r="A29" s="50" t="s">
        <v>147</v>
      </c>
      <c r="B29" s="56" t="s">
        <v>44</v>
      </c>
      <c r="C29" s="51">
        <v>66</v>
      </c>
      <c r="D29" s="52">
        <v>64</v>
      </c>
      <c r="E29" s="53">
        <f>SUM(C29:D29)</f>
        <v>130</v>
      </c>
      <c r="F29" s="11" t="s">
        <v>21</v>
      </c>
    </row>
    <row r="30" spans="1:6" ht="20.25" thickBot="1">
      <c r="A30" s="15" t="s">
        <v>146</v>
      </c>
      <c r="B30" s="57" t="s">
        <v>71</v>
      </c>
      <c r="C30" s="16">
        <v>76</v>
      </c>
      <c r="D30" s="261">
        <v>67</v>
      </c>
      <c r="E30" s="41">
        <f>SUM(C30:D30)</f>
        <v>143</v>
      </c>
      <c r="F30" s="11" t="s">
        <v>270</v>
      </c>
    </row>
    <row r="31" spans="1:6">
      <c r="C31" s="1"/>
      <c r="D31" s="1"/>
      <c r="E31" s="1"/>
    </row>
    <row r="32" spans="1:6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</sheetData>
  <sortState ref="A27:E30">
    <sortCondition ref="E27:E30"/>
  </sortState>
  <mergeCells count="8">
    <mergeCell ref="A25:E25"/>
    <mergeCell ref="A1:F1"/>
    <mergeCell ref="A2:F2"/>
    <mergeCell ref="A3:F3"/>
    <mergeCell ref="A4:F4"/>
    <mergeCell ref="A5:F5"/>
    <mergeCell ref="A6:F6"/>
    <mergeCell ref="A8:E8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04"/>
  <sheetViews>
    <sheetView zoomScale="70" zoomScaleNormal="70" workbookViewId="0">
      <selection sqref="A1:F1"/>
    </sheetView>
  </sheetViews>
  <sheetFormatPr baseColWidth="10" defaultRowHeight="18.75"/>
  <cols>
    <col min="1" max="1" width="50.85546875" style="1" bestFit="1" customWidth="1"/>
    <col min="2" max="2" width="9.140625" style="1" bestFit="1" customWidth="1"/>
    <col min="3" max="3" width="11.7109375" style="2" bestFit="1" customWidth="1"/>
    <col min="4" max="4" width="11.7109375" style="1" customWidth="1"/>
    <col min="5" max="5" width="10.85546875" style="1" customWidth="1"/>
    <col min="6" max="6" width="5.85546875" style="1" customWidth="1"/>
    <col min="7" max="16384" width="11.42578125" style="1"/>
  </cols>
  <sheetData>
    <row r="1" spans="1:6" ht="23.25">
      <c r="A1" s="311" t="s">
        <v>18</v>
      </c>
      <c r="B1" s="311"/>
      <c r="C1" s="311"/>
      <c r="D1" s="311"/>
      <c r="E1" s="311"/>
      <c r="F1" s="311"/>
    </row>
    <row r="2" spans="1:6" ht="29.25">
      <c r="A2" s="312" t="str">
        <f>JUVENILES!A2</f>
        <v>35° TORNEO AMISTAD</v>
      </c>
      <c r="B2" s="312"/>
      <c r="C2" s="312"/>
      <c r="D2" s="312"/>
      <c r="E2" s="312"/>
      <c r="F2" s="312"/>
    </row>
    <row r="3" spans="1:6">
      <c r="A3" s="313" t="s">
        <v>7</v>
      </c>
      <c r="B3" s="313"/>
      <c r="C3" s="313"/>
      <c r="D3" s="313"/>
      <c r="E3" s="313"/>
      <c r="F3" s="313"/>
    </row>
    <row r="4" spans="1:6" ht="26.25">
      <c r="A4" s="314" t="s">
        <v>11</v>
      </c>
      <c r="B4" s="314"/>
      <c r="C4" s="314"/>
      <c r="D4" s="314"/>
      <c r="E4" s="314"/>
      <c r="F4" s="314"/>
    </row>
    <row r="5" spans="1:6" ht="19.5">
      <c r="A5" s="315" t="str">
        <f>'ALBATROS - 08 - 09 -'!A5:F5</f>
        <v>DOS VUELTAS DE 9 HOYOS MEDAL PLAY</v>
      </c>
      <c r="B5" s="315"/>
      <c r="C5" s="315"/>
      <c r="D5" s="315"/>
      <c r="E5" s="315"/>
      <c r="F5" s="315"/>
    </row>
    <row r="6" spans="1:6" ht="19.5" thickBot="1">
      <c r="A6" s="316" t="str">
        <f>'ALBATROS - 08 - 09 -'!A6:F6</f>
        <v>JUEVES 18 Y VIERNES 19 DE ENERO DE 2021</v>
      </c>
      <c r="B6" s="316"/>
      <c r="C6" s="316"/>
      <c r="D6" s="316"/>
      <c r="E6" s="316"/>
      <c r="F6" s="316"/>
    </row>
    <row r="7" spans="1:6" ht="20.25" thickBot="1">
      <c r="A7" s="318" t="s">
        <v>39</v>
      </c>
      <c r="B7" s="319"/>
      <c r="C7" s="319"/>
      <c r="D7" s="309"/>
      <c r="E7" s="310"/>
    </row>
    <row r="8" spans="1:6" s="3" customFormat="1" ht="20.25" thickBot="1">
      <c r="A8" s="61" t="s">
        <v>0</v>
      </c>
      <c r="B8" s="62" t="s">
        <v>9</v>
      </c>
      <c r="C8" s="63" t="s">
        <v>16</v>
      </c>
      <c r="D8" s="60" t="s">
        <v>17</v>
      </c>
      <c r="E8" s="4" t="s">
        <v>8</v>
      </c>
    </row>
    <row r="9" spans="1:6" ht="20.25" thickBot="1">
      <c r="A9" s="50" t="s">
        <v>149</v>
      </c>
      <c r="B9" s="56" t="s">
        <v>48</v>
      </c>
      <c r="C9" s="51">
        <v>50</v>
      </c>
      <c r="D9" s="52">
        <v>45</v>
      </c>
      <c r="E9" s="53">
        <f t="shared" ref="E9:E19" si="0">SUM(C9:D9)</f>
        <v>95</v>
      </c>
      <c r="F9" s="11" t="s">
        <v>19</v>
      </c>
    </row>
    <row r="10" spans="1:6" ht="20.25" thickBot="1">
      <c r="A10" s="50" t="s">
        <v>150</v>
      </c>
      <c r="B10" s="56" t="s">
        <v>50</v>
      </c>
      <c r="C10" s="51">
        <v>56</v>
      </c>
      <c r="D10" s="52">
        <v>45</v>
      </c>
      <c r="E10" s="53">
        <f t="shared" si="0"/>
        <v>101</v>
      </c>
      <c r="F10" s="11" t="s">
        <v>20</v>
      </c>
    </row>
    <row r="11" spans="1:6" ht="20.25" thickBot="1">
      <c r="A11" s="50" t="s">
        <v>154</v>
      </c>
      <c r="B11" s="56" t="s">
        <v>50</v>
      </c>
      <c r="C11" s="51">
        <v>53</v>
      </c>
      <c r="D11" s="52">
        <v>50</v>
      </c>
      <c r="E11" s="53">
        <f t="shared" si="0"/>
        <v>103</v>
      </c>
      <c r="F11" s="11" t="s">
        <v>21</v>
      </c>
    </row>
    <row r="12" spans="1:6" ht="20.25" thickBot="1">
      <c r="A12" s="50" t="s">
        <v>151</v>
      </c>
      <c r="B12" s="56" t="s">
        <v>53</v>
      </c>
      <c r="C12" s="51">
        <v>56</v>
      </c>
      <c r="D12" s="260">
        <v>48</v>
      </c>
      <c r="E12" s="53">
        <f t="shared" si="0"/>
        <v>104</v>
      </c>
      <c r="F12" s="11" t="s">
        <v>275</v>
      </c>
    </row>
    <row r="13" spans="1:6" ht="19.5">
      <c r="A13" s="50" t="s">
        <v>152</v>
      </c>
      <c r="B13" s="56" t="s">
        <v>48</v>
      </c>
      <c r="C13" s="51">
        <v>54</v>
      </c>
      <c r="D13" s="52">
        <v>50</v>
      </c>
      <c r="E13" s="53">
        <f t="shared" si="0"/>
        <v>104</v>
      </c>
    </row>
    <row r="14" spans="1:6" ht="19.5">
      <c r="A14" s="50" t="s">
        <v>158</v>
      </c>
      <c r="B14" s="56" t="s">
        <v>57</v>
      </c>
      <c r="C14" s="51">
        <v>52</v>
      </c>
      <c r="D14" s="52">
        <v>64</v>
      </c>
      <c r="E14" s="53">
        <f t="shared" si="0"/>
        <v>116</v>
      </c>
    </row>
    <row r="15" spans="1:6" ht="19.5">
      <c r="A15" s="50" t="s">
        <v>155</v>
      </c>
      <c r="B15" s="56" t="s">
        <v>48</v>
      </c>
      <c r="C15" s="51">
        <v>61</v>
      </c>
      <c r="D15" s="52">
        <v>60</v>
      </c>
      <c r="E15" s="53">
        <f t="shared" si="0"/>
        <v>121</v>
      </c>
    </row>
    <row r="16" spans="1:6" ht="19.5">
      <c r="A16" s="50" t="s">
        <v>153</v>
      </c>
      <c r="B16" s="56" t="s">
        <v>50</v>
      </c>
      <c r="C16" s="51">
        <v>65</v>
      </c>
      <c r="D16" s="52">
        <v>61</v>
      </c>
      <c r="E16" s="53">
        <f t="shared" si="0"/>
        <v>126</v>
      </c>
    </row>
    <row r="17" spans="1:6" ht="19.5">
      <c r="A17" s="50" t="s">
        <v>159</v>
      </c>
      <c r="B17" s="56" t="s">
        <v>57</v>
      </c>
      <c r="C17" s="51">
        <v>68</v>
      </c>
      <c r="D17" s="52">
        <v>70</v>
      </c>
      <c r="E17" s="53">
        <f t="shared" si="0"/>
        <v>138</v>
      </c>
    </row>
    <row r="18" spans="1:6" ht="19.5">
      <c r="A18" s="50" t="s">
        <v>156</v>
      </c>
      <c r="B18" s="56" t="s">
        <v>53</v>
      </c>
      <c r="C18" s="51">
        <v>71</v>
      </c>
      <c r="D18" s="52">
        <v>71</v>
      </c>
      <c r="E18" s="53">
        <f t="shared" si="0"/>
        <v>142</v>
      </c>
    </row>
    <row r="19" spans="1:6" ht="19.5">
      <c r="A19" s="50" t="s">
        <v>157</v>
      </c>
      <c r="B19" s="56" t="s">
        <v>48</v>
      </c>
      <c r="C19" s="51">
        <v>81</v>
      </c>
      <c r="D19" s="52">
        <v>68</v>
      </c>
      <c r="E19" s="53">
        <f t="shared" si="0"/>
        <v>149</v>
      </c>
    </row>
    <row r="20" spans="1:6" ht="20.25" thickBot="1">
      <c r="A20" s="207" t="s">
        <v>160</v>
      </c>
      <c r="B20" s="57" t="s">
        <v>44</v>
      </c>
      <c r="C20" s="23" t="s">
        <v>208</v>
      </c>
      <c r="D20" s="23" t="s">
        <v>208</v>
      </c>
      <c r="E20" s="219" t="s">
        <v>208</v>
      </c>
    </row>
    <row r="21" spans="1:6" ht="19.5" thickBot="1">
      <c r="C21" s="1"/>
    </row>
    <row r="22" spans="1:6" ht="20.25" thickBot="1">
      <c r="A22" s="308" t="s">
        <v>40</v>
      </c>
      <c r="B22" s="309"/>
      <c r="C22" s="309"/>
      <c r="D22" s="309"/>
      <c r="E22" s="310"/>
    </row>
    <row r="23" spans="1:6" ht="20.25" thickBot="1">
      <c r="A23" s="4" t="s">
        <v>6</v>
      </c>
      <c r="B23" s="4" t="s">
        <v>9</v>
      </c>
      <c r="C23" s="4" t="s">
        <v>16</v>
      </c>
      <c r="D23" s="4" t="s">
        <v>17</v>
      </c>
      <c r="E23" s="4" t="s">
        <v>8</v>
      </c>
    </row>
    <row r="24" spans="1:6" ht="20.25" thickBot="1">
      <c r="A24" s="50" t="s">
        <v>163</v>
      </c>
      <c r="B24" s="56" t="s">
        <v>44</v>
      </c>
      <c r="C24" s="51">
        <v>52</v>
      </c>
      <c r="D24" s="52">
        <v>56</v>
      </c>
      <c r="E24" s="53">
        <f t="shared" ref="E24:E26" si="1">SUM(C24:D24)</f>
        <v>108</v>
      </c>
      <c r="F24" s="11" t="s">
        <v>19</v>
      </c>
    </row>
    <row r="25" spans="1:6" ht="20.25" thickBot="1">
      <c r="A25" s="50" t="s">
        <v>162</v>
      </c>
      <c r="B25" s="56" t="s">
        <v>57</v>
      </c>
      <c r="C25" s="51">
        <v>58</v>
      </c>
      <c r="D25" s="52">
        <v>61</v>
      </c>
      <c r="E25" s="53">
        <f t="shared" si="1"/>
        <v>119</v>
      </c>
      <c r="F25" s="11" t="s">
        <v>20</v>
      </c>
    </row>
    <row r="26" spans="1:6" ht="20.25" thickBot="1">
      <c r="A26" s="15" t="s">
        <v>161</v>
      </c>
      <c r="B26" s="57" t="s">
        <v>57</v>
      </c>
      <c r="C26" s="16">
        <v>66</v>
      </c>
      <c r="D26" s="23">
        <v>61</v>
      </c>
      <c r="E26" s="41">
        <f t="shared" si="1"/>
        <v>127</v>
      </c>
      <c r="F26" s="11" t="s">
        <v>21</v>
      </c>
    </row>
    <row r="27" spans="1:6">
      <c r="C27" s="1"/>
    </row>
    <row r="28" spans="1:6">
      <c r="C28" s="1"/>
    </row>
    <row r="29" spans="1:6">
      <c r="C29" s="1"/>
    </row>
    <row r="30" spans="1:6">
      <c r="C30" s="1"/>
    </row>
    <row r="31" spans="1:6">
      <c r="C31" s="1"/>
    </row>
    <row r="32" spans="1:6">
      <c r="C32" s="1"/>
    </row>
    <row r="33" spans="3:3">
      <c r="C33" s="1"/>
    </row>
    <row r="34" spans="3:3">
      <c r="C34" s="1"/>
    </row>
    <row r="35" spans="3:3">
      <c r="C35" s="1"/>
    </row>
    <row r="36" spans="3:3">
      <c r="C36" s="1"/>
    </row>
    <row r="37" spans="3:3">
      <c r="C37" s="1"/>
    </row>
    <row r="38" spans="3:3">
      <c r="C38" s="1"/>
    </row>
    <row r="39" spans="3:3">
      <c r="C39" s="1"/>
    </row>
    <row r="40" spans="3:3">
      <c r="C40" s="1"/>
    </row>
    <row r="41" spans="3:3">
      <c r="C41" s="1"/>
    </row>
    <row r="42" spans="3:3">
      <c r="C42" s="1"/>
    </row>
    <row r="43" spans="3:3">
      <c r="C43" s="1"/>
    </row>
    <row r="44" spans="3:3">
      <c r="C44" s="1"/>
    </row>
    <row r="45" spans="3:3">
      <c r="C45" s="1"/>
    </row>
    <row r="46" spans="3:3">
      <c r="C46" s="1"/>
    </row>
    <row r="47" spans="3:3">
      <c r="C47" s="1"/>
    </row>
    <row r="48" spans="3:3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</sheetData>
  <sortState ref="A9:E20">
    <sortCondition ref="E9:E20"/>
    <sortCondition ref="D9:D20"/>
    <sortCondition ref="C9:C20"/>
  </sortState>
  <mergeCells count="8">
    <mergeCell ref="A22:E22"/>
    <mergeCell ref="A1:F1"/>
    <mergeCell ref="A2:F2"/>
    <mergeCell ref="A3:F3"/>
    <mergeCell ref="A4:F4"/>
    <mergeCell ref="A5:F5"/>
    <mergeCell ref="A6:F6"/>
    <mergeCell ref="A7:E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6"/>
  <sheetViews>
    <sheetView zoomScale="70" workbookViewId="0">
      <selection sqref="A1:F1"/>
    </sheetView>
  </sheetViews>
  <sheetFormatPr baseColWidth="10" defaultRowHeight="18.75"/>
  <cols>
    <col min="1" max="1" width="40.7109375" style="1" bestFit="1" customWidth="1"/>
    <col min="2" max="2" width="9.140625" style="1" bestFit="1" customWidth="1"/>
    <col min="3" max="3" width="11.7109375" style="2" bestFit="1" customWidth="1"/>
    <col min="4" max="4" width="11.7109375" style="1" customWidth="1"/>
    <col min="5" max="5" width="10.85546875" style="1" customWidth="1"/>
    <col min="6" max="6" width="5.85546875" style="1" customWidth="1"/>
    <col min="7" max="7" width="11.42578125" style="1" customWidth="1"/>
    <col min="8" max="16384" width="11.42578125" style="1"/>
  </cols>
  <sheetData>
    <row r="1" spans="1:6" ht="23.25">
      <c r="A1" s="311" t="s">
        <v>18</v>
      </c>
      <c r="B1" s="311"/>
      <c r="C1" s="311"/>
      <c r="D1" s="311"/>
      <c r="E1" s="311"/>
      <c r="F1" s="311"/>
    </row>
    <row r="2" spans="1:6" ht="29.25">
      <c r="A2" s="312" t="str">
        <f>JUVENILES!A2</f>
        <v>35° TORNEO AMISTAD</v>
      </c>
      <c r="B2" s="312"/>
      <c r="C2" s="312"/>
      <c r="D2" s="312"/>
      <c r="E2" s="312"/>
      <c r="F2" s="312"/>
    </row>
    <row r="3" spans="1:6">
      <c r="A3" s="313" t="s">
        <v>7</v>
      </c>
      <c r="B3" s="313"/>
      <c r="C3" s="313"/>
      <c r="D3" s="313"/>
      <c r="E3" s="313"/>
      <c r="F3" s="313"/>
    </row>
    <row r="4" spans="1:6" ht="26.25">
      <c r="A4" s="314" t="s">
        <v>11</v>
      </c>
      <c r="B4" s="314"/>
      <c r="C4" s="314"/>
      <c r="D4" s="314"/>
      <c r="E4" s="314"/>
      <c r="F4" s="314"/>
    </row>
    <row r="5" spans="1:6" ht="19.5">
      <c r="A5" s="315" t="str">
        <f>'EAGLES - 10 - 11 - '!A5:F5</f>
        <v>DOS VUELTAS DE 9 HOYOS MEDAL PLAY</v>
      </c>
      <c r="B5" s="315"/>
      <c r="C5" s="315"/>
      <c r="D5" s="315"/>
      <c r="E5" s="315"/>
      <c r="F5" s="315"/>
    </row>
    <row r="6" spans="1:6">
      <c r="A6" s="316" t="str">
        <f>'EAGLES - 10 - 11 - '!A6:F6</f>
        <v>JUEVES 18 Y VIERNES 19 DE ENERO DE 2021</v>
      </c>
      <c r="B6" s="316"/>
      <c r="C6" s="316"/>
      <c r="D6" s="316"/>
      <c r="E6" s="316"/>
      <c r="F6" s="316"/>
    </row>
    <row r="7" spans="1:6" ht="20.25" thickBot="1">
      <c r="A7" s="6"/>
      <c r="B7" s="6"/>
      <c r="C7" s="6"/>
    </row>
    <row r="8" spans="1:6" ht="19.5" thickBot="1">
      <c r="A8" s="320" t="s">
        <v>41</v>
      </c>
      <c r="B8" s="321"/>
      <c r="C8" s="321"/>
      <c r="D8" s="321"/>
      <c r="E8" s="322"/>
    </row>
    <row r="9" spans="1:6" s="3" customFormat="1" ht="20.25" thickBot="1">
      <c r="A9" s="4" t="s">
        <v>0</v>
      </c>
      <c r="B9" s="4" t="s">
        <v>9</v>
      </c>
      <c r="C9" s="4" t="s">
        <v>16</v>
      </c>
      <c r="D9" s="4" t="s">
        <v>17</v>
      </c>
      <c r="E9" s="4" t="s">
        <v>8</v>
      </c>
    </row>
    <row r="10" spans="1:6" ht="20.25" thickBot="1">
      <c r="A10" s="50" t="s">
        <v>171</v>
      </c>
      <c r="B10" s="56" t="s">
        <v>46</v>
      </c>
      <c r="C10" s="51">
        <v>46</v>
      </c>
      <c r="D10" s="52">
        <v>42</v>
      </c>
      <c r="E10" s="53">
        <f t="shared" ref="E10:E17" si="0">SUM(C10:D10)</f>
        <v>88</v>
      </c>
      <c r="F10" s="11" t="s">
        <v>19</v>
      </c>
    </row>
    <row r="11" spans="1:6" ht="20.25" thickBot="1">
      <c r="A11" s="50" t="s">
        <v>164</v>
      </c>
      <c r="B11" s="56" t="s">
        <v>50</v>
      </c>
      <c r="C11" s="51">
        <v>42</v>
      </c>
      <c r="D11" s="52">
        <v>47</v>
      </c>
      <c r="E11" s="53">
        <f t="shared" si="0"/>
        <v>89</v>
      </c>
      <c r="F11" s="11" t="s">
        <v>20</v>
      </c>
    </row>
    <row r="12" spans="1:6" ht="20.25" thickBot="1">
      <c r="A12" s="50" t="s">
        <v>165</v>
      </c>
      <c r="B12" s="56" t="s">
        <v>57</v>
      </c>
      <c r="C12" s="51">
        <v>49</v>
      </c>
      <c r="D12" s="52">
        <v>45</v>
      </c>
      <c r="E12" s="53">
        <f t="shared" si="0"/>
        <v>94</v>
      </c>
      <c r="F12" s="11" t="s">
        <v>21</v>
      </c>
    </row>
    <row r="13" spans="1:6" ht="20.25" thickBot="1">
      <c r="A13" s="50" t="s">
        <v>166</v>
      </c>
      <c r="B13" s="56" t="s">
        <v>48</v>
      </c>
      <c r="C13" s="51">
        <v>47</v>
      </c>
      <c r="D13" s="260">
        <v>48</v>
      </c>
      <c r="E13" s="53">
        <f t="shared" si="0"/>
        <v>95</v>
      </c>
      <c r="F13" s="11" t="s">
        <v>275</v>
      </c>
    </row>
    <row r="14" spans="1:6" ht="19.5">
      <c r="A14" s="50" t="s">
        <v>167</v>
      </c>
      <c r="B14" s="56" t="s">
        <v>48</v>
      </c>
      <c r="C14" s="51">
        <v>58</v>
      </c>
      <c r="D14" s="52">
        <v>53</v>
      </c>
      <c r="E14" s="53">
        <f t="shared" si="0"/>
        <v>111</v>
      </c>
    </row>
    <row r="15" spans="1:6" ht="19.5">
      <c r="A15" s="50" t="s">
        <v>172</v>
      </c>
      <c r="B15" s="56" t="s">
        <v>50</v>
      </c>
      <c r="C15" s="51">
        <v>58</v>
      </c>
      <c r="D15" s="52">
        <v>54</v>
      </c>
      <c r="E15" s="53">
        <f t="shared" si="0"/>
        <v>112</v>
      </c>
    </row>
    <row r="16" spans="1:6" ht="19.5">
      <c r="A16" s="50" t="s">
        <v>170</v>
      </c>
      <c r="B16" s="56" t="s">
        <v>50</v>
      </c>
      <c r="C16" s="51">
        <v>60</v>
      </c>
      <c r="D16" s="52">
        <v>62</v>
      </c>
      <c r="E16" s="53">
        <f t="shared" si="0"/>
        <v>122</v>
      </c>
    </row>
    <row r="17" spans="1:6" ht="19.5">
      <c r="A17" s="50" t="s">
        <v>169</v>
      </c>
      <c r="B17" s="56" t="s">
        <v>46</v>
      </c>
      <c r="C17" s="51">
        <v>58</v>
      </c>
      <c r="D17" s="52">
        <v>66</v>
      </c>
      <c r="E17" s="53">
        <f t="shared" si="0"/>
        <v>124</v>
      </c>
    </row>
    <row r="18" spans="1:6" ht="20.25" thickBot="1">
      <c r="A18" s="15" t="s">
        <v>168</v>
      </c>
      <c r="B18" s="57" t="s">
        <v>53</v>
      </c>
      <c r="C18" s="16">
        <v>64</v>
      </c>
      <c r="D18" s="23" t="s">
        <v>208</v>
      </c>
      <c r="E18" s="219" t="s">
        <v>208</v>
      </c>
    </row>
    <row r="20" spans="1:6" ht="19.5" thickBot="1">
      <c r="C20" s="1"/>
    </row>
    <row r="21" spans="1:6" ht="19.5" thickBot="1">
      <c r="A21" s="320" t="s">
        <v>42</v>
      </c>
      <c r="B21" s="321"/>
      <c r="C21" s="321"/>
      <c r="D21" s="321"/>
      <c r="E21" s="322"/>
    </row>
    <row r="22" spans="1:6" ht="20.25" thickBot="1">
      <c r="A22" s="4" t="s">
        <v>6</v>
      </c>
      <c r="B22" s="4" t="s">
        <v>9</v>
      </c>
      <c r="C22" s="4" t="s">
        <v>16</v>
      </c>
      <c r="D22" s="4" t="s">
        <v>17</v>
      </c>
      <c r="E22" s="4" t="s">
        <v>8</v>
      </c>
    </row>
    <row r="23" spans="1:6" ht="20.25" thickBot="1">
      <c r="A23" s="50" t="s">
        <v>173</v>
      </c>
      <c r="B23" s="56" t="s">
        <v>50</v>
      </c>
      <c r="C23" s="51">
        <v>50</v>
      </c>
      <c r="D23" s="52">
        <v>51</v>
      </c>
      <c r="E23" s="53">
        <f>SUM(C23:D23)</f>
        <v>101</v>
      </c>
      <c r="F23" s="11" t="s">
        <v>19</v>
      </c>
    </row>
    <row r="24" spans="1:6" ht="20.25" thickBot="1">
      <c r="A24" s="50" t="s">
        <v>175</v>
      </c>
      <c r="B24" s="56" t="s">
        <v>53</v>
      </c>
      <c r="C24" s="51">
        <v>55</v>
      </c>
      <c r="D24" s="52">
        <v>62</v>
      </c>
      <c r="E24" s="53">
        <f>SUM(C24:D24)</f>
        <v>117</v>
      </c>
      <c r="F24" s="11" t="s">
        <v>20</v>
      </c>
    </row>
    <row r="25" spans="1:6" ht="20.25" thickBot="1">
      <c r="A25" s="50" t="s">
        <v>174</v>
      </c>
      <c r="B25" s="56" t="s">
        <v>57</v>
      </c>
      <c r="C25" s="51">
        <v>69</v>
      </c>
      <c r="D25" s="52">
        <v>67</v>
      </c>
      <c r="E25" s="53">
        <f>SUM(C25:D25)</f>
        <v>136</v>
      </c>
      <c r="F25" s="11" t="s">
        <v>21</v>
      </c>
    </row>
    <row r="26" spans="1:6" ht="20.25" thickBot="1">
      <c r="A26" s="50" t="s">
        <v>177</v>
      </c>
      <c r="B26" s="56" t="s">
        <v>44</v>
      </c>
      <c r="C26" s="51">
        <v>73</v>
      </c>
      <c r="D26" s="260">
        <v>75</v>
      </c>
      <c r="E26" s="53">
        <f>SUM(C26:D26)</f>
        <v>148</v>
      </c>
      <c r="F26" s="11" t="s">
        <v>275</v>
      </c>
    </row>
    <row r="27" spans="1:6" ht="20.25" thickBot="1">
      <c r="A27" s="15" t="s">
        <v>176</v>
      </c>
      <c r="B27" s="57" t="s">
        <v>50</v>
      </c>
      <c r="C27" s="16">
        <v>79</v>
      </c>
      <c r="D27" s="23" t="s">
        <v>208</v>
      </c>
      <c r="E27" s="219" t="s">
        <v>208</v>
      </c>
    </row>
    <row r="28" spans="1:6">
      <c r="C28" s="1"/>
    </row>
    <row r="29" spans="1:6">
      <c r="C29" s="1"/>
    </row>
    <row r="30" spans="1:6">
      <c r="C30" s="1"/>
    </row>
    <row r="31" spans="1:6">
      <c r="C31" s="1"/>
    </row>
    <row r="32" spans="1:6">
      <c r="C32" s="1"/>
    </row>
    <row r="33" spans="3:3">
      <c r="C33" s="1"/>
    </row>
    <row r="34" spans="3:3">
      <c r="C34" s="1"/>
    </row>
    <row r="35" spans="3:3">
      <c r="C35" s="1"/>
    </row>
    <row r="36" spans="3:3">
      <c r="C36" s="1"/>
    </row>
    <row r="37" spans="3:3">
      <c r="C37" s="1"/>
    </row>
    <row r="38" spans="3:3">
      <c r="C38" s="1"/>
    </row>
    <row r="39" spans="3:3">
      <c r="C39" s="1"/>
    </row>
    <row r="40" spans="3:3">
      <c r="C40" s="1"/>
    </row>
    <row r="41" spans="3:3">
      <c r="C41" s="1"/>
    </row>
    <row r="42" spans="3:3">
      <c r="C42" s="1"/>
    </row>
    <row r="43" spans="3:3">
      <c r="C43" s="1"/>
    </row>
    <row r="44" spans="3:3">
      <c r="C44" s="1"/>
    </row>
    <row r="45" spans="3:3">
      <c r="C45" s="1"/>
    </row>
    <row r="46" spans="3:3">
      <c r="C46" s="1"/>
    </row>
    <row r="47" spans="3:3">
      <c r="C47" s="1"/>
    </row>
    <row r="48" spans="3:3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</sheetData>
  <sortState ref="A23:E27">
    <sortCondition ref="E23:E27"/>
  </sortState>
  <mergeCells count="8">
    <mergeCell ref="A21:E21"/>
    <mergeCell ref="A1:F1"/>
    <mergeCell ref="A2:F2"/>
    <mergeCell ref="A3:F3"/>
    <mergeCell ref="A4:F4"/>
    <mergeCell ref="A5:F5"/>
    <mergeCell ref="A6:F6"/>
    <mergeCell ref="A8:E8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2"/>
  <sheetViews>
    <sheetView zoomScale="70" workbookViewId="0">
      <selection sqref="A1:F1"/>
    </sheetView>
  </sheetViews>
  <sheetFormatPr baseColWidth="10" defaultRowHeight="18.75"/>
  <cols>
    <col min="1" max="1" width="45.7109375" style="1" bestFit="1" customWidth="1"/>
    <col min="2" max="2" width="17.85546875" style="1" customWidth="1"/>
    <col min="3" max="3" width="10.140625" style="2" bestFit="1" customWidth="1"/>
    <col min="4" max="4" width="10.140625" style="1" customWidth="1"/>
    <col min="5" max="5" width="10.85546875" style="1" customWidth="1"/>
    <col min="6" max="6" width="4.28515625" style="1" customWidth="1"/>
    <col min="7" max="16384" width="11.42578125" style="1"/>
  </cols>
  <sheetData>
    <row r="1" spans="1:6" ht="23.25">
      <c r="A1" s="311" t="s">
        <v>18</v>
      </c>
      <c r="B1" s="311"/>
      <c r="C1" s="311"/>
      <c r="D1" s="311"/>
      <c r="E1" s="311"/>
      <c r="F1" s="311"/>
    </row>
    <row r="2" spans="1:6" ht="29.25">
      <c r="A2" s="312" t="str">
        <f>JUVENILES!A2</f>
        <v>35° TORNEO AMISTAD</v>
      </c>
      <c r="B2" s="312"/>
      <c r="C2" s="312"/>
      <c r="D2" s="312"/>
      <c r="E2" s="312"/>
      <c r="F2" s="312"/>
    </row>
    <row r="3" spans="1:6">
      <c r="A3" s="313" t="s">
        <v>7</v>
      </c>
      <c r="B3" s="313"/>
      <c r="C3" s="313"/>
      <c r="D3" s="313"/>
      <c r="E3" s="313"/>
      <c r="F3" s="313"/>
    </row>
    <row r="4" spans="1:6" ht="26.25">
      <c r="A4" s="314" t="s">
        <v>11</v>
      </c>
      <c r="B4" s="314"/>
      <c r="C4" s="314"/>
      <c r="D4" s="314"/>
      <c r="E4" s="314"/>
      <c r="F4" s="314"/>
    </row>
    <row r="5" spans="1:6" ht="19.5">
      <c r="A5" s="315" t="str">
        <f>'BIRDIES 12 Y POST'!A5:F5</f>
        <v>DOS VUELTAS DE 9 HOYOS MEDAL PLAY</v>
      </c>
      <c r="B5" s="315"/>
      <c r="C5" s="315"/>
      <c r="D5" s="315"/>
      <c r="E5" s="315"/>
      <c r="F5" s="315"/>
    </row>
    <row r="6" spans="1:6" ht="19.5" thickBot="1">
      <c r="A6" s="316" t="str">
        <f>'EAGLES - 10 - 11 - '!A6:F6</f>
        <v>JUEVES 18 Y VIERNES 19 DE ENERO DE 2021</v>
      </c>
      <c r="B6" s="316"/>
      <c r="C6" s="316"/>
      <c r="D6" s="316"/>
      <c r="E6" s="316"/>
      <c r="F6" s="316"/>
    </row>
    <row r="7" spans="1:6" s="3" customFormat="1" ht="20.25" thickBot="1">
      <c r="A7" s="308" t="s">
        <v>24</v>
      </c>
      <c r="B7" s="309"/>
      <c r="C7" s="309"/>
      <c r="D7" s="309"/>
      <c r="E7" s="310"/>
    </row>
    <row r="8" spans="1:6" ht="20.25" thickBot="1">
      <c r="A8" s="4" t="s">
        <v>0</v>
      </c>
      <c r="B8" s="5" t="s">
        <v>9</v>
      </c>
      <c r="C8" s="4" t="s">
        <v>16</v>
      </c>
      <c r="D8" s="4" t="s">
        <v>17</v>
      </c>
      <c r="E8" s="4" t="s">
        <v>8</v>
      </c>
    </row>
    <row r="9" spans="1:6" ht="20.25" thickBot="1">
      <c r="A9" s="50" t="s">
        <v>185</v>
      </c>
      <c r="B9" s="56" t="s">
        <v>57</v>
      </c>
      <c r="C9" s="51">
        <v>50</v>
      </c>
      <c r="D9" s="52">
        <v>59</v>
      </c>
      <c r="E9" s="53">
        <f t="shared" ref="E9:E15" si="0">SUM(C9:D9)</f>
        <v>109</v>
      </c>
      <c r="F9" s="11" t="s">
        <v>19</v>
      </c>
    </row>
    <row r="10" spans="1:6" ht="20.25" thickBot="1">
      <c r="A10" s="50" t="s">
        <v>184</v>
      </c>
      <c r="B10" s="56" t="s">
        <v>44</v>
      </c>
      <c r="C10" s="51">
        <v>59</v>
      </c>
      <c r="D10" s="52">
        <v>64</v>
      </c>
      <c r="E10" s="53">
        <f t="shared" si="0"/>
        <v>123</v>
      </c>
      <c r="F10" s="11" t="s">
        <v>20</v>
      </c>
    </row>
    <row r="11" spans="1:6" ht="19.5">
      <c r="A11" s="50" t="s">
        <v>178</v>
      </c>
      <c r="B11" s="56" t="s">
        <v>57</v>
      </c>
      <c r="C11" s="51">
        <v>64</v>
      </c>
      <c r="D11" s="52">
        <v>65</v>
      </c>
      <c r="E11" s="53">
        <f t="shared" si="0"/>
        <v>129</v>
      </c>
    </row>
    <row r="12" spans="1:6" ht="19.5">
      <c r="A12" s="50" t="s">
        <v>179</v>
      </c>
      <c r="B12" s="56" t="s">
        <v>44</v>
      </c>
      <c r="C12" s="51">
        <v>78</v>
      </c>
      <c r="D12" s="52">
        <v>63</v>
      </c>
      <c r="E12" s="53">
        <f t="shared" si="0"/>
        <v>141</v>
      </c>
    </row>
    <row r="13" spans="1:6" ht="19.5">
      <c r="A13" s="50" t="s">
        <v>181</v>
      </c>
      <c r="B13" s="56" t="s">
        <v>44</v>
      </c>
      <c r="C13" s="51">
        <v>74</v>
      </c>
      <c r="D13" s="52">
        <v>73</v>
      </c>
      <c r="E13" s="53">
        <f t="shared" si="0"/>
        <v>147</v>
      </c>
    </row>
    <row r="14" spans="1:6" ht="19.5">
      <c r="A14" s="50" t="s">
        <v>180</v>
      </c>
      <c r="B14" s="56" t="s">
        <v>57</v>
      </c>
      <c r="C14" s="51">
        <v>84</v>
      </c>
      <c r="D14" s="52">
        <v>81</v>
      </c>
      <c r="E14" s="53">
        <f t="shared" si="0"/>
        <v>165</v>
      </c>
    </row>
    <row r="15" spans="1:6" ht="19.5">
      <c r="A15" s="50" t="s">
        <v>186</v>
      </c>
      <c r="B15" s="56" t="s">
        <v>57</v>
      </c>
      <c r="C15" s="51">
        <v>88</v>
      </c>
      <c r="D15" s="52">
        <v>86</v>
      </c>
      <c r="E15" s="53">
        <f t="shared" si="0"/>
        <v>174</v>
      </c>
    </row>
    <row r="16" spans="1:6" ht="19.5">
      <c r="A16" s="206" t="s">
        <v>182</v>
      </c>
      <c r="B16" s="56" t="s">
        <v>57</v>
      </c>
      <c r="C16" s="52" t="s">
        <v>208</v>
      </c>
      <c r="D16" s="52" t="s">
        <v>208</v>
      </c>
      <c r="E16" s="258" t="s">
        <v>208</v>
      </c>
    </row>
    <row r="17" spans="1:6" ht="20.25" thickBot="1">
      <c r="A17" s="207" t="s">
        <v>183</v>
      </c>
      <c r="B17" s="57" t="s">
        <v>71</v>
      </c>
      <c r="C17" s="23" t="s">
        <v>208</v>
      </c>
      <c r="D17" s="23" t="s">
        <v>208</v>
      </c>
      <c r="E17" s="219" t="s">
        <v>208</v>
      </c>
    </row>
    <row r="18" spans="1:6" ht="19.5" thickBot="1">
      <c r="C18" s="1"/>
    </row>
    <row r="19" spans="1:6" ht="20.25" thickBot="1">
      <c r="A19" s="308" t="s">
        <v>32</v>
      </c>
      <c r="B19" s="309"/>
      <c r="C19" s="309"/>
      <c r="D19" s="309"/>
      <c r="E19" s="310"/>
    </row>
    <row r="20" spans="1:6" ht="20.25" thickBot="1">
      <c r="A20" s="4" t="s">
        <v>0</v>
      </c>
      <c r="B20" s="5" t="s">
        <v>9</v>
      </c>
      <c r="C20" s="4" t="s">
        <v>14</v>
      </c>
      <c r="D20" s="4" t="s">
        <v>15</v>
      </c>
      <c r="E20" s="4" t="s">
        <v>8</v>
      </c>
    </row>
    <row r="21" spans="1:6" ht="20.25" thickBot="1">
      <c r="A21" s="50" t="s">
        <v>191</v>
      </c>
      <c r="B21" s="56" t="s">
        <v>53</v>
      </c>
      <c r="C21" s="51">
        <v>30</v>
      </c>
      <c r="D21" s="52">
        <v>32</v>
      </c>
      <c r="E21" s="53">
        <f t="shared" ref="E21:E35" si="1">SUM(C21:D21)</f>
        <v>62</v>
      </c>
      <c r="F21" s="11" t="s">
        <v>19</v>
      </c>
    </row>
    <row r="22" spans="1:6" ht="20.25" thickBot="1">
      <c r="A22" s="50" t="s">
        <v>192</v>
      </c>
      <c r="B22" s="56" t="s">
        <v>53</v>
      </c>
      <c r="C22" s="51">
        <v>35</v>
      </c>
      <c r="D22" s="52">
        <v>28</v>
      </c>
      <c r="E22" s="53">
        <f t="shared" si="1"/>
        <v>63</v>
      </c>
      <c r="F22" s="11" t="s">
        <v>19</v>
      </c>
    </row>
    <row r="23" spans="1:6" ht="20.25" thickBot="1">
      <c r="A23" s="50" t="s">
        <v>195</v>
      </c>
      <c r="B23" s="56" t="s">
        <v>53</v>
      </c>
      <c r="C23" s="51">
        <v>35</v>
      </c>
      <c r="D23" s="52">
        <v>32</v>
      </c>
      <c r="E23" s="53">
        <f t="shared" si="1"/>
        <v>67</v>
      </c>
      <c r="F23" s="11" t="s">
        <v>19</v>
      </c>
    </row>
    <row r="24" spans="1:6" ht="20.25" thickBot="1">
      <c r="A24" s="50" t="s">
        <v>190</v>
      </c>
      <c r="B24" s="56" t="s">
        <v>53</v>
      </c>
      <c r="C24" s="51">
        <v>40</v>
      </c>
      <c r="D24" s="52">
        <v>31</v>
      </c>
      <c r="E24" s="53">
        <f t="shared" si="1"/>
        <v>71</v>
      </c>
      <c r="F24" s="11" t="s">
        <v>19</v>
      </c>
    </row>
    <row r="25" spans="1:6" ht="20.25" thickBot="1">
      <c r="A25" s="50" t="s">
        <v>201</v>
      </c>
      <c r="B25" s="56" t="s">
        <v>57</v>
      </c>
      <c r="C25" s="51">
        <v>37</v>
      </c>
      <c r="D25" s="52">
        <v>38</v>
      </c>
      <c r="E25" s="53">
        <f t="shared" si="1"/>
        <v>75</v>
      </c>
      <c r="F25" s="11" t="s">
        <v>19</v>
      </c>
    </row>
    <row r="26" spans="1:6" ht="20.25" thickBot="1">
      <c r="A26" s="50" t="s">
        <v>189</v>
      </c>
      <c r="B26" s="56" t="s">
        <v>53</v>
      </c>
      <c r="C26" s="51">
        <v>40</v>
      </c>
      <c r="D26" s="52">
        <v>36</v>
      </c>
      <c r="E26" s="53">
        <f t="shared" si="1"/>
        <v>76</v>
      </c>
      <c r="F26" s="11" t="s">
        <v>19</v>
      </c>
    </row>
    <row r="27" spans="1:6" ht="20.25" thickBot="1">
      <c r="A27" s="50" t="s">
        <v>200</v>
      </c>
      <c r="B27" s="56" t="s">
        <v>57</v>
      </c>
      <c r="C27" s="51">
        <v>38</v>
      </c>
      <c r="D27" s="52">
        <v>39</v>
      </c>
      <c r="E27" s="53">
        <f t="shared" si="1"/>
        <v>77</v>
      </c>
      <c r="F27" s="11" t="s">
        <v>19</v>
      </c>
    </row>
    <row r="28" spans="1:6" ht="20.25" thickBot="1">
      <c r="A28" s="50" t="s">
        <v>194</v>
      </c>
      <c r="B28" s="56" t="s">
        <v>53</v>
      </c>
      <c r="C28" s="51">
        <v>41</v>
      </c>
      <c r="D28" s="52">
        <v>37</v>
      </c>
      <c r="E28" s="53">
        <f t="shared" si="1"/>
        <v>78</v>
      </c>
      <c r="F28" s="11" t="s">
        <v>19</v>
      </c>
    </row>
    <row r="29" spans="1:6" ht="20.25" thickBot="1">
      <c r="A29" s="50" t="s">
        <v>188</v>
      </c>
      <c r="B29" s="56" t="s">
        <v>57</v>
      </c>
      <c r="C29" s="51">
        <v>40</v>
      </c>
      <c r="D29" s="52">
        <v>39</v>
      </c>
      <c r="E29" s="53">
        <f t="shared" si="1"/>
        <v>79</v>
      </c>
      <c r="F29" s="11" t="s">
        <v>19</v>
      </c>
    </row>
    <row r="30" spans="1:6" ht="20.25" thickBot="1">
      <c r="A30" s="50" t="s">
        <v>199</v>
      </c>
      <c r="B30" s="56" t="s">
        <v>57</v>
      </c>
      <c r="C30" s="51">
        <v>44</v>
      </c>
      <c r="D30" s="52">
        <v>36</v>
      </c>
      <c r="E30" s="53">
        <f t="shared" si="1"/>
        <v>80</v>
      </c>
      <c r="F30" s="11" t="s">
        <v>19</v>
      </c>
    </row>
    <row r="31" spans="1:6" ht="20.25" thickBot="1">
      <c r="A31" s="50" t="s">
        <v>204</v>
      </c>
      <c r="B31" s="56" t="s">
        <v>48</v>
      </c>
      <c r="C31" s="51">
        <v>45</v>
      </c>
      <c r="D31" s="52">
        <v>37</v>
      </c>
      <c r="E31" s="53">
        <f t="shared" si="1"/>
        <v>82</v>
      </c>
      <c r="F31" s="11" t="s">
        <v>19</v>
      </c>
    </row>
    <row r="32" spans="1:6" ht="20.25" thickBot="1">
      <c r="A32" s="50" t="s">
        <v>196</v>
      </c>
      <c r="B32" s="56" t="s">
        <v>53</v>
      </c>
      <c r="C32" s="51">
        <v>44</v>
      </c>
      <c r="D32" s="52">
        <v>44</v>
      </c>
      <c r="E32" s="53">
        <f t="shared" si="1"/>
        <v>88</v>
      </c>
      <c r="F32" s="11" t="s">
        <v>19</v>
      </c>
    </row>
    <row r="33" spans="1:6" ht="20.25" thickBot="1">
      <c r="A33" s="50" t="s">
        <v>193</v>
      </c>
      <c r="B33" s="56" t="s">
        <v>53</v>
      </c>
      <c r="C33" s="51">
        <v>48</v>
      </c>
      <c r="D33" s="52">
        <v>45</v>
      </c>
      <c r="E33" s="53">
        <f t="shared" si="1"/>
        <v>93</v>
      </c>
      <c r="F33" s="11" t="s">
        <v>19</v>
      </c>
    </row>
    <row r="34" spans="1:6" ht="20.25" thickBot="1">
      <c r="A34" s="50" t="s">
        <v>197</v>
      </c>
      <c r="B34" s="56" t="s">
        <v>71</v>
      </c>
      <c r="C34" s="51">
        <v>49</v>
      </c>
      <c r="D34" s="52">
        <v>45</v>
      </c>
      <c r="E34" s="53">
        <f t="shared" si="1"/>
        <v>94</v>
      </c>
      <c r="F34" s="11" t="s">
        <v>19</v>
      </c>
    </row>
    <row r="35" spans="1:6" ht="20.25" thickBot="1">
      <c r="A35" s="50" t="s">
        <v>202</v>
      </c>
      <c r="B35" s="56" t="s">
        <v>57</v>
      </c>
      <c r="C35" s="51">
        <v>50</v>
      </c>
      <c r="D35" s="52">
        <v>48</v>
      </c>
      <c r="E35" s="53">
        <f t="shared" si="1"/>
        <v>98</v>
      </c>
      <c r="F35" s="11" t="s">
        <v>19</v>
      </c>
    </row>
    <row r="36" spans="1:6" ht="20.25" thickBot="1">
      <c r="A36" s="50" t="s">
        <v>198</v>
      </c>
      <c r="B36" s="56" t="s">
        <v>71</v>
      </c>
      <c r="C36" s="52" t="s">
        <v>208</v>
      </c>
      <c r="D36" s="52">
        <v>46</v>
      </c>
      <c r="E36" s="258" t="s">
        <v>208</v>
      </c>
      <c r="F36" s="11" t="s">
        <v>19</v>
      </c>
    </row>
    <row r="37" spans="1:6" ht="20.25" thickBot="1">
      <c r="A37" s="206" t="s">
        <v>203</v>
      </c>
      <c r="B37" s="56" t="s">
        <v>57</v>
      </c>
      <c r="C37" s="52" t="s">
        <v>208</v>
      </c>
      <c r="D37" s="52" t="s">
        <v>208</v>
      </c>
      <c r="E37" s="258" t="s">
        <v>208</v>
      </c>
      <c r="F37" s="11" t="s">
        <v>19</v>
      </c>
    </row>
    <row r="38" spans="1:6" ht="20.25" thickBot="1">
      <c r="A38" s="207" t="s">
        <v>187</v>
      </c>
      <c r="B38" s="57" t="s">
        <v>57</v>
      </c>
      <c r="C38" s="23" t="s">
        <v>208</v>
      </c>
      <c r="D38" s="23" t="s">
        <v>208</v>
      </c>
      <c r="E38" s="219" t="s">
        <v>208</v>
      </c>
      <c r="F38" s="11" t="s">
        <v>19</v>
      </c>
    </row>
    <row r="39" spans="1:6" ht="19.5" thickBot="1"/>
    <row r="40" spans="1:6" ht="20.25" thickBot="1">
      <c r="A40" s="308" t="s">
        <v>205</v>
      </c>
      <c r="B40" s="309"/>
      <c r="C40" s="309"/>
      <c r="D40" s="309"/>
      <c r="E40" s="310"/>
    </row>
    <row r="41" spans="1:6" ht="20.25" thickBot="1">
      <c r="A41" s="4" t="s">
        <v>0</v>
      </c>
      <c r="B41" s="5" t="s">
        <v>9</v>
      </c>
      <c r="C41" s="4" t="s">
        <v>14</v>
      </c>
      <c r="D41" s="4" t="s">
        <v>15</v>
      </c>
      <c r="E41" s="4" t="s">
        <v>8</v>
      </c>
    </row>
    <row r="42" spans="1:6" ht="20.25" thickBot="1">
      <c r="A42" s="207" t="s">
        <v>206</v>
      </c>
      <c r="B42" s="57" t="s">
        <v>57</v>
      </c>
      <c r="C42" s="23" t="s">
        <v>208</v>
      </c>
      <c r="D42" s="23"/>
      <c r="E42" s="41">
        <f t="shared" ref="E42" si="2">SUM(C42:D42)</f>
        <v>0</v>
      </c>
      <c r="F42" s="11" t="s">
        <v>19</v>
      </c>
    </row>
  </sheetData>
  <sortState ref="A21:E38">
    <sortCondition ref="E21:E38"/>
    <sortCondition ref="D21:D38"/>
    <sortCondition ref="C21:C38"/>
  </sortState>
  <mergeCells count="9">
    <mergeCell ref="A40:E40"/>
    <mergeCell ref="A6:F6"/>
    <mergeCell ref="A19:E19"/>
    <mergeCell ref="A7:E7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Q152"/>
  <sheetViews>
    <sheetView workbookViewId="0">
      <selection sqref="A1:H1"/>
    </sheetView>
  </sheetViews>
  <sheetFormatPr baseColWidth="10" defaultRowHeight="18"/>
  <cols>
    <col min="1" max="1" width="6" style="202" customWidth="1"/>
    <col min="2" max="2" width="3.42578125" style="170" customWidth="1"/>
    <col min="3" max="3" width="23.7109375" style="170" customWidth="1"/>
    <col min="4" max="4" width="5" style="170" bestFit="1" customWidth="1"/>
    <col min="5" max="5" width="23.7109375" style="170" customWidth="1"/>
    <col min="6" max="6" width="5" style="170" bestFit="1" customWidth="1"/>
    <col min="7" max="7" width="23.7109375" style="170" customWidth="1"/>
    <col min="8" max="8" width="4.5703125" style="170" bestFit="1" customWidth="1"/>
    <col min="9" max="9" width="2" style="204" customWidth="1"/>
    <col min="10" max="10" width="4" style="114" customWidth="1"/>
    <col min="11" max="14" width="11.42578125" style="170" hidden="1" customWidth="1"/>
    <col min="15" max="15" width="11.42578125" style="170" customWidth="1"/>
    <col min="16" max="16384" width="11.42578125" style="170"/>
  </cols>
  <sheetData>
    <row r="1" spans="1:17" s="109" customFormat="1" ht="30.75">
      <c r="A1" s="326" t="s">
        <v>18</v>
      </c>
      <c r="B1" s="326"/>
      <c r="C1" s="326"/>
      <c r="D1" s="326"/>
      <c r="E1" s="326"/>
      <c r="F1" s="326"/>
      <c r="G1" s="326"/>
      <c r="H1" s="326"/>
    </row>
    <row r="2" spans="1:17" s="1" customFormat="1" ht="20.25" thickBot="1">
      <c r="A2" s="327" t="s">
        <v>28</v>
      </c>
      <c r="B2" s="327"/>
      <c r="C2" s="327"/>
      <c r="D2" s="327"/>
      <c r="E2" s="327"/>
      <c r="F2" s="327"/>
      <c r="G2" s="327"/>
      <c r="H2" s="327"/>
    </row>
    <row r="3" spans="1:17" s="68" customFormat="1" ht="16.5" thickBot="1">
      <c r="A3" s="328" t="s">
        <v>7</v>
      </c>
      <c r="B3" s="329"/>
      <c r="C3" s="329"/>
      <c r="D3" s="329"/>
      <c r="E3" s="329"/>
      <c r="F3" s="329"/>
      <c r="G3" s="329"/>
      <c r="H3" s="330"/>
    </row>
    <row r="4" spans="1:17" s="68" customFormat="1" ht="15">
      <c r="A4" s="110"/>
    </row>
    <row r="5" spans="1:17" s="68" customFormat="1" ht="18.75" thickBot="1">
      <c r="A5" s="331" t="s">
        <v>226</v>
      </c>
      <c r="B5" s="331"/>
      <c r="C5" s="331"/>
      <c r="D5" s="331"/>
      <c r="E5" s="331"/>
      <c r="F5" s="331"/>
      <c r="G5" s="331"/>
      <c r="H5" s="331"/>
    </row>
    <row r="6" spans="1:17" customFormat="1" ht="16.5" thickBot="1">
      <c r="A6" s="332" t="s">
        <v>227</v>
      </c>
      <c r="B6" s="333"/>
      <c r="C6" s="333"/>
      <c r="D6" s="333"/>
      <c r="E6" s="333"/>
      <c r="F6" s="333"/>
      <c r="G6" s="333"/>
      <c r="H6" s="334"/>
      <c r="I6" s="111"/>
      <c r="J6" s="111"/>
    </row>
    <row r="7" spans="1:17" s="114" customFormat="1" ht="13.5" thickBot="1">
      <c r="A7" s="112"/>
      <c r="B7" s="113"/>
      <c r="C7" s="113"/>
      <c r="D7" s="113"/>
      <c r="E7" s="113"/>
      <c r="F7" s="113"/>
      <c r="G7" s="113"/>
      <c r="H7" s="113"/>
    </row>
    <row r="8" spans="1:17" s="111" customFormat="1" ht="13.5" thickBot="1">
      <c r="A8" s="323" t="s">
        <v>228</v>
      </c>
      <c r="B8" s="324"/>
      <c r="C8" s="324"/>
      <c r="D8" s="324"/>
      <c r="E8" s="324"/>
      <c r="F8" s="324"/>
      <c r="G8" s="324"/>
      <c r="H8" s="325"/>
    </row>
    <row r="9" spans="1:17" s="111" customFormat="1" ht="13.5" thickBot="1">
      <c r="A9" s="335" t="s">
        <v>229</v>
      </c>
      <c r="B9" s="336"/>
      <c r="C9" s="336"/>
      <c r="D9" s="336"/>
      <c r="E9" s="336"/>
      <c r="F9" s="336"/>
      <c r="G9" s="336"/>
      <c r="H9" s="337"/>
    </row>
    <row r="10" spans="1:17" s="114" customFormat="1" ht="12.75">
      <c r="A10" s="115">
        <v>0.375</v>
      </c>
      <c r="B10" s="116"/>
      <c r="C10" s="117" t="s">
        <v>118</v>
      </c>
      <c r="D10" s="118">
        <v>37.4</v>
      </c>
      <c r="E10" s="117" t="s">
        <v>117</v>
      </c>
      <c r="F10" s="118">
        <v>37.1</v>
      </c>
      <c r="G10" s="119" t="s">
        <v>116</v>
      </c>
      <c r="H10" s="120">
        <v>29.2</v>
      </c>
      <c r="I10" s="121">
        <f t="shared" ref="I10:I39" si="0">COUNTA(C10,E10,G10)</f>
        <v>3</v>
      </c>
      <c r="Q10" s="122"/>
    </row>
    <row r="11" spans="1:17" s="114" customFormat="1" ht="12.75">
      <c r="A11" s="115">
        <v>0.38125000000000003</v>
      </c>
      <c r="B11" s="123"/>
      <c r="C11" s="124" t="s">
        <v>115</v>
      </c>
      <c r="D11" s="125">
        <v>25.3</v>
      </c>
      <c r="E11" s="124" t="s">
        <v>114</v>
      </c>
      <c r="F11" s="125">
        <v>23.9</v>
      </c>
      <c r="G11" s="126" t="s">
        <v>113</v>
      </c>
      <c r="H11" s="127">
        <v>23.7</v>
      </c>
      <c r="I11" s="121">
        <f t="shared" si="0"/>
        <v>3</v>
      </c>
      <c r="Q11" s="122"/>
    </row>
    <row r="12" spans="1:17" s="114" customFormat="1" ht="12.75">
      <c r="A12" s="115">
        <v>0.38750000000000001</v>
      </c>
      <c r="B12" s="123"/>
      <c r="C12" s="126" t="s">
        <v>112</v>
      </c>
      <c r="D12" s="128">
        <v>23.4</v>
      </c>
      <c r="E12" s="124" t="s">
        <v>111</v>
      </c>
      <c r="F12" s="125">
        <v>21.4</v>
      </c>
      <c r="G12" s="126" t="s">
        <v>110</v>
      </c>
      <c r="H12" s="127">
        <v>20.6</v>
      </c>
      <c r="I12" s="121">
        <f t="shared" si="0"/>
        <v>3</v>
      </c>
      <c r="Q12" s="122"/>
    </row>
    <row r="13" spans="1:17" s="114" customFormat="1" ht="12.75">
      <c r="A13" s="115">
        <v>0.39374999999999999</v>
      </c>
      <c r="B13" s="123"/>
      <c r="C13" s="124" t="s">
        <v>109</v>
      </c>
      <c r="D13" s="125">
        <v>19.8</v>
      </c>
      <c r="E13" s="124" t="s">
        <v>108</v>
      </c>
      <c r="F13" s="125">
        <v>19.7</v>
      </c>
      <c r="G13" s="124" t="s">
        <v>107</v>
      </c>
      <c r="H13" s="129">
        <v>18.100000000000001</v>
      </c>
      <c r="I13" s="121">
        <f t="shared" si="0"/>
        <v>3</v>
      </c>
      <c r="Q13" s="122"/>
    </row>
    <row r="14" spans="1:17" s="114" customFormat="1" ht="12.75">
      <c r="A14" s="115">
        <v>0.4</v>
      </c>
      <c r="B14" s="123"/>
      <c r="C14" s="124" t="s">
        <v>106</v>
      </c>
      <c r="D14" s="125">
        <v>17.8</v>
      </c>
      <c r="E14" s="124" t="s">
        <v>105</v>
      </c>
      <c r="F14" s="125">
        <v>17.399999999999999</v>
      </c>
      <c r="G14" s="124" t="s">
        <v>104</v>
      </c>
      <c r="H14" s="129">
        <v>17.100000000000001</v>
      </c>
      <c r="I14" s="121">
        <f t="shared" si="0"/>
        <v>3</v>
      </c>
      <c r="Q14" s="122"/>
    </row>
    <row r="15" spans="1:17" s="114" customFormat="1" ht="12.75">
      <c r="A15" s="115">
        <v>0.40625</v>
      </c>
      <c r="B15" s="123"/>
      <c r="C15" s="126" t="s">
        <v>103</v>
      </c>
      <c r="D15" s="128">
        <v>16.8</v>
      </c>
      <c r="E15" s="126" t="s">
        <v>101</v>
      </c>
      <c r="F15" s="128">
        <v>11.3</v>
      </c>
      <c r="G15" s="130" t="s">
        <v>100</v>
      </c>
      <c r="H15" s="131">
        <v>10.7</v>
      </c>
      <c r="I15" s="121">
        <f t="shared" si="0"/>
        <v>3</v>
      </c>
      <c r="Q15" s="122"/>
    </row>
    <row r="16" spans="1:17" s="114" customFormat="1" ht="12.75">
      <c r="A16" s="115">
        <v>0.41249999999999998</v>
      </c>
      <c r="B16" s="123"/>
      <c r="C16" s="126" t="s">
        <v>98</v>
      </c>
      <c r="D16" s="128">
        <v>9.6999999999999993</v>
      </c>
      <c r="E16" s="126" t="s">
        <v>97</v>
      </c>
      <c r="F16" s="128">
        <v>9.3000000000000007</v>
      </c>
      <c r="G16" s="126" t="s">
        <v>96</v>
      </c>
      <c r="H16" s="127">
        <v>7.8</v>
      </c>
      <c r="I16" s="121">
        <f t="shared" si="0"/>
        <v>3</v>
      </c>
      <c r="Q16" s="122"/>
    </row>
    <row r="17" spans="1:17" s="114" customFormat="1" ht="12.75">
      <c r="A17" s="115">
        <v>0.41875000000000001</v>
      </c>
      <c r="B17" s="123"/>
      <c r="C17" s="126" t="s">
        <v>95</v>
      </c>
      <c r="D17" s="128">
        <v>7</v>
      </c>
      <c r="E17" s="126" t="s">
        <v>94</v>
      </c>
      <c r="F17" s="128">
        <v>5.8</v>
      </c>
      <c r="G17" s="126" t="s">
        <v>93</v>
      </c>
      <c r="H17" s="127">
        <v>4.4000000000000004</v>
      </c>
      <c r="I17" s="121">
        <f t="shared" si="0"/>
        <v>3</v>
      </c>
      <c r="O17" s="122"/>
      <c r="Q17" s="122"/>
    </row>
    <row r="18" spans="1:17" s="114" customFormat="1" ht="13.5" thickBot="1">
      <c r="A18" s="115">
        <v>0.42499999999999999</v>
      </c>
      <c r="B18" s="132"/>
      <c r="C18" s="133" t="s">
        <v>92</v>
      </c>
      <c r="D18" s="134">
        <v>4</v>
      </c>
      <c r="E18" s="133" t="s">
        <v>91</v>
      </c>
      <c r="F18" s="134">
        <v>3.1</v>
      </c>
      <c r="G18" s="133" t="s">
        <v>90</v>
      </c>
      <c r="H18" s="135">
        <v>1.2</v>
      </c>
      <c r="I18" s="121">
        <f t="shared" si="0"/>
        <v>3</v>
      </c>
      <c r="J18" s="136">
        <f>SUM(I10:I18)</f>
        <v>27</v>
      </c>
      <c r="O18" s="122"/>
      <c r="Q18" s="122"/>
    </row>
    <row r="19" spans="1:17" s="114" customFormat="1" ht="13.5" thickBot="1">
      <c r="A19" s="335" t="s">
        <v>230</v>
      </c>
      <c r="B19" s="338"/>
      <c r="C19" s="338"/>
      <c r="D19" s="338"/>
      <c r="E19" s="338"/>
      <c r="F19" s="338"/>
      <c r="G19" s="338"/>
      <c r="H19" s="339"/>
      <c r="I19" s="137">
        <f t="shared" si="0"/>
        <v>0</v>
      </c>
      <c r="O19" s="122"/>
      <c r="Q19" s="122"/>
    </row>
    <row r="20" spans="1:17" s="114" customFormat="1" ht="12.75">
      <c r="A20" s="115">
        <v>0.43124999999999997</v>
      </c>
      <c r="B20" s="116"/>
      <c r="C20" s="138" t="s">
        <v>89</v>
      </c>
      <c r="D20" s="139">
        <v>24.7</v>
      </c>
      <c r="E20" s="119" t="s">
        <v>102</v>
      </c>
      <c r="F20" s="140">
        <v>12.9</v>
      </c>
      <c r="G20" s="141"/>
      <c r="H20" s="142"/>
      <c r="I20" s="121">
        <f>COUNTA(C20,E20,G20)</f>
        <v>2</v>
      </c>
      <c r="O20" s="122"/>
      <c r="Q20" s="122"/>
    </row>
    <row r="21" spans="1:17" s="114" customFormat="1" ht="12.75">
      <c r="A21" s="115">
        <v>0.4375</v>
      </c>
      <c r="B21" s="123"/>
      <c r="C21" s="143" t="s">
        <v>88</v>
      </c>
      <c r="D21" s="144">
        <v>16.3</v>
      </c>
      <c r="E21" s="143" t="s">
        <v>87</v>
      </c>
      <c r="F21" s="144">
        <v>12.5</v>
      </c>
      <c r="G21" s="143" t="s">
        <v>86</v>
      </c>
      <c r="H21" s="145">
        <v>12.2</v>
      </c>
      <c r="I21" s="121">
        <f>COUNTA(C21,E21,G21)</f>
        <v>3</v>
      </c>
      <c r="O21" s="122"/>
      <c r="Q21" s="122"/>
    </row>
    <row r="22" spans="1:17" s="114" customFormat="1" ht="12.75">
      <c r="A22" s="115">
        <v>0.44374999999999998</v>
      </c>
      <c r="B22" s="123"/>
      <c r="C22" s="143" t="s">
        <v>85</v>
      </c>
      <c r="D22" s="144">
        <v>7.5</v>
      </c>
      <c r="E22" s="143" t="s">
        <v>84</v>
      </c>
      <c r="F22" s="144">
        <v>7.3</v>
      </c>
      <c r="G22" s="151" t="s">
        <v>231</v>
      </c>
      <c r="H22" s="152" t="s">
        <v>258</v>
      </c>
      <c r="I22" s="121">
        <v>2</v>
      </c>
      <c r="O22" s="122"/>
      <c r="Q22" s="122"/>
    </row>
    <row r="23" spans="1:17" s="114" customFormat="1" ht="12.75">
      <c r="A23" s="115">
        <v>0.45</v>
      </c>
      <c r="B23" s="123"/>
      <c r="C23" s="143" t="s">
        <v>81</v>
      </c>
      <c r="D23" s="144">
        <v>5.4</v>
      </c>
      <c r="E23" s="143" t="s">
        <v>80</v>
      </c>
      <c r="F23" s="144">
        <v>4.5</v>
      </c>
      <c r="G23" s="143" t="s">
        <v>232</v>
      </c>
      <c r="H23" s="145">
        <v>2</v>
      </c>
      <c r="I23" s="121">
        <f t="shared" si="0"/>
        <v>3</v>
      </c>
      <c r="O23" s="122"/>
      <c r="Q23" s="122"/>
    </row>
    <row r="24" spans="1:17" s="114" customFormat="1" ht="13.5" thickBot="1">
      <c r="A24" s="115">
        <v>0.45624999999999999</v>
      </c>
      <c r="B24" s="132"/>
      <c r="C24" s="146" t="s">
        <v>77</v>
      </c>
      <c r="D24" s="147">
        <v>1.5</v>
      </c>
      <c r="E24" s="146" t="s">
        <v>76</v>
      </c>
      <c r="F24" s="147">
        <v>0.3</v>
      </c>
      <c r="G24" s="146" t="s">
        <v>74</v>
      </c>
      <c r="H24" s="148">
        <v>-0.1</v>
      </c>
      <c r="I24" s="121">
        <f t="shared" si="0"/>
        <v>3</v>
      </c>
      <c r="J24" s="136">
        <f>SUM(I20:I24)</f>
        <v>13</v>
      </c>
      <c r="O24" s="122"/>
      <c r="Q24" s="122"/>
    </row>
    <row r="25" spans="1:17" s="114" customFormat="1" ht="13.5" thickBot="1">
      <c r="A25" s="335" t="s">
        <v>233</v>
      </c>
      <c r="B25" s="340"/>
      <c r="C25" s="340"/>
      <c r="D25" s="340"/>
      <c r="E25" s="340"/>
      <c r="F25" s="340"/>
      <c r="G25" s="340"/>
      <c r="H25" s="341"/>
      <c r="I25" s="137">
        <f t="shared" si="0"/>
        <v>0</v>
      </c>
      <c r="O25" s="122"/>
      <c r="Q25" s="122"/>
    </row>
    <row r="26" spans="1:17" s="114" customFormat="1" ht="12.75">
      <c r="A26" s="149">
        <v>0.46875</v>
      </c>
      <c r="B26" s="116"/>
      <c r="C26" s="138" t="s">
        <v>61</v>
      </c>
      <c r="D26" s="139">
        <v>6.5</v>
      </c>
      <c r="E26" s="138" t="s">
        <v>63</v>
      </c>
      <c r="F26" s="139">
        <v>25</v>
      </c>
      <c r="G26" s="138" t="s">
        <v>62</v>
      </c>
      <c r="H26" s="150">
        <v>12.3</v>
      </c>
      <c r="I26" s="121">
        <f t="shared" si="0"/>
        <v>3</v>
      </c>
      <c r="L26" s="143" t="s">
        <v>234</v>
      </c>
      <c r="M26" s="143">
        <f>J18</f>
        <v>27</v>
      </c>
      <c r="Q26" s="122"/>
    </row>
    <row r="27" spans="1:17" s="114" customFormat="1" ht="12.75">
      <c r="A27" s="149">
        <v>0.47500000000000098</v>
      </c>
      <c r="B27" s="123"/>
      <c r="C27" s="143" t="s">
        <v>59</v>
      </c>
      <c r="D27" s="144">
        <v>5.9</v>
      </c>
      <c r="E27" s="143" t="s">
        <v>58</v>
      </c>
      <c r="F27" s="144">
        <v>4.0999999999999996</v>
      </c>
      <c r="G27" s="151" t="s">
        <v>235</v>
      </c>
      <c r="H27" s="152" t="s">
        <v>258</v>
      </c>
      <c r="I27" s="121">
        <v>2</v>
      </c>
      <c r="L27" s="143" t="s">
        <v>236</v>
      </c>
      <c r="M27" s="143">
        <f>J30</f>
        <v>14</v>
      </c>
      <c r="Q27" s="122"/>
    </row>
    <row r="28" spans="1:17" s="114" customFormat="1" ht="12.75">
      <c r="A28" s="149">
        <v>0.48125000000000101</v>
      </c>
      <c r="B28" s="123"/>
      <c r="C28" s="143" t="s">
        <v>56</v>
      </c>
      <c r="D28" s="144">
        <v>3.3</v>
      </c>
      <c r="E28" s="143" t="s">
        <v>55</v>
      </c>
      <c r="F28" s="144">
        <v>3</v>
      </c>
      <c r="G28" s="143" t="s">
        <v>54</v>
      </c>
      <c r="H28" s="145">
        <v>1.5</v>
      </c>
      <c r="I28" s="121">
        <f t="shared" si="0"/>
        <v>3</v>
      </c>
      <c r="L28" s="143" t="s">
        <v>237</v>
      </c>
      <c r="M28" s="143">
        <f>J39</f>
        <v>12</v>
      </c>
      <c r="Q28" s="122"/>
    </row>
    <row r="29" spans="1:17" s="114" customFormat="1" ht="12.75">
      <c r="A29" s="149">
        <v>0.48750000000000099</v>
      </c>
      <c r="B29" s="123"/>
      <c r="C29" s="143" t="s">
        <v>52</v>
      </c>
      <c r="D29" s="144">
        <v>1.2</v>
      </c>
      <c r="E29" s="143" t="s">
        <v>51</v>
      </c>
      <c r="F29" s="144">
        <v>0.3</v>
      </c>
      <c r="G29" s="143" t="s">
        <v>49</v>
      </c>
      <c r="H29" s="145">
        <v>0</v>
      </c>
      <c r="I29" s="121">
        <f t="shared" si="0"/>
        <v>3</v>
      </c>
      <c r="L29" s="143" t="s">
        <v>238</v>
      </c>
      <c r="M29" s="143">
        <f>J24</f>
        <v>13</v>
      </c>
      <c r="Q29" s="122"/>
    </row>
    <row r="30" spans="1:17" s="114" customFormat="1" ht="13.5" thickBot="1">
      <c r="A30" s="149">
        <v>0.49375000000000102</v>
      </c>
      <c r="B30" s="132"/>
      <c r="C30" s="146" t="s">
        <v>45</v>
      </c>
      <c r="D30" s="147">
        <v>-0.5</v>
      </c>
      <c r="E30" s="146" t="s">
        <v>47</v>
      </c>
      <c r="F30" s="147">
        <v>-0.4</v>
      </c>
      <c r="G30" s="146" t="s">
        <v>43</v>
      </c>
      <c r="H30" s="148">
        <v>-1.9</v>
      </c>
      <c r="I30" s="121">
        <f t="shared" si="0"/>
        <v>3</v>
      </c>
      <c r="J30" s="136">
        <f>SUM(I26:I30)</f>
        <v>14</v>
      </c>
      <c r="L30" s="143" t="s">
        <v>239</v>
      </c>
      <c r="M30" s="143">
        <f>J34</f>
        <v>8</v>
      </c>
      <c r="Q30" s="122"/>
    </row>
    <row r="31" spans="1:17" s="114" customFormat="1" ht="13.5" thickBot="1">
      <c r="A31" s="335" t="s">
        <v>240</v>
      </c>
      <c r="B31" s="342"/>
      <c r="C31" s="342"/>
      <c r="D31" s="342"/>
      <c r="E31" s="342"/>
      <c r="F31" s="342"/>
      <c r="G31" s="342"/>
      <c r="H31" s="343"/>
      <c r="I31" s="137">
        <f t="shared" si="0"/>
        <v>0</v>
      </c>
      <c r="M31" s="143">
        <f>SUM(M26:M30)</f>
        <v>74</v>
      </c>
      <c r="Q31" s="122"/>
    </row>
    <row r="32" spans="1:17" s="114" customFormat="1" ht="12.75">
      <c r="A32" s="149">
        <v>0.500000000000001</v>
      </c>
      <c r="B32" s="153"/>
      <c r="C32" s="154" t="s">
        <v>67</v>
      </c>
      <c r="D32" s="155">
        <v>6.1</v>
      </c>
      <c r="E32" s="156" t="s">
        <v>66</v>
      </c>
      <c r="F32" s="155">
        <v>3.2</v>
      </c>
      <c r="G32" s="157" t="s">
        <v>65</v>
      </c>
      <c r="H32" s="158">
        <v>0.5</v>
      </c>
      <c r="I32" s="121">
        <f t="shared" si="0"/>
        <v>3</v>
      </c>
      <c r="Q32" s="122"/>
    </row>
    <row r="33" spans="1:17" s="114" customFormat="1" ht="12.75">
      <c r="A33" s="149">
        <v>0.50625000000000098</v>
      </c>
      <c r="B33" s="123"/>
      <c r="C33" s="143" t="s">
        <v>70</v>
      </c>
      <c r="D33" s="144">
        <v>9.4</v>
      </c>
      <c r="E33" s="143" t="s">
        <v>69</v>
      </c>
      <c r="F33" s="144">
        <v>8.1</v>
      </c>
      <c r="G33" s="159" t="s">
        <v>68</v>
      </c>
      <c r="H33" s="145">
        <v>6.6</v>
      </c>
      <c r="I33" s="121">
        <f t="shared" si="0"/>
        <v>3</v>
      </c>
      <c r="Q33" s="122"/>
    </row>
    <row r="34" spans="1:17" s="114" customFormat="1" ht="13.5" thickBot="1">
      <c r="A34" s="149">
        <v>0.51250000000000095</v>
      </c>
      <c r="B34" s="160"/>
      <c r="C34" s="161" t="s">
        <v>73</v>
      </c>
      <c r="D34" s="162">
        <v>27.9</v>
      </c>
      <c r="E34" s="161" t="s">
        <v>72</v>
      </c>
      <c r="F34" s="162">
        <v>19.5</v>
      </c>
      <c r="G34" s="130"/>
      <c r="H34" s="131"/>
      <c r="I34" s="121">
        <f>COUNTA(C34,E34,G34)</f>
        <v>2</v>
      </c>
      <c r="J34" s="163">
        <f>SUM(I32:I34)</f>
        <v>8</v>
      </c>
      <c r="Q34" s="122"/>
    </row>
    <row r="35" spans="1:17" s="114" customFormat="1" ht="13.5" thickBot="1">
      <c r="A35" s="335" t="s">
        <v>241</v>
      </c>
      <c r="B35" s="342"/>
      <c r="C35" s="342"/>
      <c r="D35" s="342"/>
      <c r="E35" s="342"/>
      <c r="F35" s="342"/>
      <c r="G35" s="342"/>
      <c r="H35" s="343"/>
      <c r="I35" s="137">
        <f t="shared" si="0"/>
        <v>0</v>
      </c>
      <c r="Q35" s="122"/>
    </row>
    <row r="36" spans="1:17" s="114" customFormat="1" ht="12.75">
      <c r="A36" s="149">
        <v>0.51875000000000104</v>
      </c>
      <c r="B36" s="153"/>
      <c r="C36" s="154" t="s">
        <v>121</v>
      </c>
      <c r="D36" s="155">
        <v>7.5</v>
      </c>
      <c r="E36" s="154" t="s">
        <v>120</v>
      </c>
      <c r="F36" s="155">
        <v>3.5</v>
      </c>
      <c r="G36" s="157" t="s">
        <v>119</v>
      </c>
      <c r="H36" s="158">
        <v>0.2</v>
      </c>
      <c r="I36" s="121">
        <f t="shared" si="0"/>
        <v>3</v>
      </c>
      <c r="Q36" s="122"/>
    </row>
    <row r="37" spans="1:17" s="114" customFormat="1" ht="12.75">
      <c r="A37" s="149">
        <v>0.52500000000000102</v>
      </c>
      <c r="B37" s="123"/>
      <c r="C37" s="143" t="s">
        <v>124</v>
      </c>
      <c r="D37" s="144">
        <v>12.7</v>
      </c>
      <c r="E37" s="143" t="s">
        <v>123</v>
      </c>
      <c r="F37" s="144">
        <v>9.3000000000000007</v>
      </c>
      <c r="G37" s="159" t="s">
        <v>122</v>
      </c>
      <c r="H37" s="145">
        <v>9.1999999999999993</v>
      </c>
      <c r="I37" s="121">
        <f t="shared" si="0"/>
        <v>3</v>
      </c>
      <c r="Q37" s="122"/>
    </row>
    <row r="38" spans="1:17" s="114" customFormat="1" ht="12.75">
      <c r="A38" s="149">
        <v>0.531250000000001</v>
      </c>
      <c r="B38" s="123"/>
      <c r="C38" s="143" t="s">
        <v>129</v>
      </c>
      <c r="D38" s="144">
        <v>25.8</v>
      </c>
      <c r="E38" s="143" t="s">
        <v>126</v>
      </c>
      <c r="F38" s="144">
        <v>21.3</v>
      </c>
      <c r="G38" s="159" t="s">
        <v>125</v>
      </c>
      <c r="H38" s="145">
        <v>16</v>
      </c>
      <c r="I38" s="121">
        <f t="shared" si="0"/>
        <v>3</v>
      </c>
      <c r="Q38" s="122"/>
    </row>
    <row r="39" spans="1:17" s="114" customFormat="1" ht="13.5" thickBot="1">
      <c r="A39" s="164">
        <v>0.53750000000000098</v>
      </c>
      <c r="B39" s="132"/>
      <c r="C39" s="146" t="s">
        <v>128</v>
      </c>
      <c r="D39" s="147">
        <v>33</v>
      </c>
      <c r="E39" s="146" t="s">
        <v>127</v>
      </c>
      <c r="F39" s="147">
        <v>27.3</v>
      </c>
      <c r="G39" s="165" t="s">
        <v>78</v>
      </c>
      <c r="H39" s="166">
        <v>1.9</v>
      </c>
      <c r="I39" s="121">
        <f t="shared" si="0"/>
        <v>3</v>
      </c>
      <c r="J39" s="136">
        <f>SUM(I36:I39)</f>
        <v>12</v>
      </c>
      <c r="Q39" s="122"/>
    </row>
    <row r="40" spans="1:17" s="168" customFormat="1" ht="15.75" thickBot="1">
      <c r="A40" s="167"/>
      <c r="B40" s="114"/>
      <c r="C40" s="114"/>
      <c r="D40" s="114"/>
      <c r="E40" s="114"/>
      <c r="F40" s="114"/>
      <c r="G40" s="114"/>
      <c r="H40" s="114"/>
      <c r="I40" s="114"/>
      <c r="J40" s="114"/>
      <c r="Q40" s="122"/>
    </row>
    <row r="41" spans="1:17" s="168" customFormat="1" ht="15">
      <c r="A41" s="344" t="s">
        <v>242</v>
      </c>
      <c r="B41" s="345"/>
      <c r="C41" s="345"/>
      <c r="D41" s="345"/>
      <c r="E41" s="345"/>
      <c r="F41" s="345"/>
      <c r="G41" s="345"/>
      <c r="H41" s="346"/>
      <c r="I41" s="121"/>
      <c r="J41" s="169">
        <f>SUM(J39,J34,J30,J24,J18)</f>
        <v>74</v>
      </c>
      <c r="Q41" s="122"/>
    </row>
    <row r="42" spans="1:17" s="168" customFormat="1" ht="18.75" thickBot="1">
      <c r="A42" s="347"/>
      <c r="B42" s="348"/>
      <c r="C42" s="348"/>
      <c r="D42" s="348"/>
      <c r="E42" s="348"/>
      <c r="F42" s="348"/>
      <c r="G42" s="348"/>
      <c r="H42" s="349"/>
      <c r="I42" s="121"/>
      <c r="J42" s="170"/>
      <c r="Q42" s="122"/>
    </row>
    <row r="43" spans="1:17" s="168" customFormat="1" ht="15">
      <c r="A43" s="171"/>
      <c r="B43" s="171"/>
      <c r="C43" s="171"/>
      <c r="D43" s="171"/>
      <c r="E43" s="171"/>
      <c r="F43" s="171"/>
      <c r="G43" s="171"/>
      <c r="H43" s="171"/>
      <c r="I43" s="121"/>
      <c r="J43" s="114"/>
      <c r="Q43" s="122"/>
    </row>
    <row r="44" spans="1:17" s="168" customFormat="1" ht="15">
      <c r="A44" s="171"/>
      <c r="B44" s="171"/>
      <c r="C44" s="171"/>
      <c r="D44" s="171"/>
      <c r="E44" s="171"/>
      <c r="F44" s="171"/>
      <c r="G44" s="171"/>
      <c r="H44" s="171"/>
      <c r="I44" s="121"/>
      <c r="J44" s="114"/>
      <c r="Q44" s="122"/>
    </row>
    <row r="45" spans="1:17" s="168" customFormat="1" ht="15">
      <c r="A45" s="171"/>
      <c r="B45" s="171"/>
      <c r="C45" s="171"/>
      <c r="D45" s="171"/>
      <c r="E45" s="171"/>
      <c r="F45" s="171"/>
      <c r="G45" s="171"/>
      <c r="H45" s="171"/>
      <c r="I45" s="121"/>
      <c r="J45" s="114"/>
      <c r="Q45" s="122"/>
    </row>
    <row r="46" spans="1:17" s="168" customFormat="1" ht="15">
      <c r="A46" s="171"/>
      <c r="B46" s="171"/>
      <c r="C46" s="171"/>
      <c r="D46" s="171"/>
      <c r="E46" s="171"/>
      <c r="F46" s="171"/>
      <c r="G46" s="171"/>
      <c r="H46" s="171"/>
      <c r="I46" s="121"/>
      <c r="J46" s="114"/>
      <c r="Q46" s="122"/>
    </row>
    <row r="47" spans="1:17" s="168" customFormat="1" ht="15">
      <c r="A47" s="171"/>
      <c r="B47" s="171"/>
      <c r="C47" s="171"/>
      <c r="D47" s="171"/>
      <c r="E47" s="171"/>
      <c r="F47" s="171"/>
      <c r="G47" s="171"/>
      <c r="H47" s="171"/>
      <c r="I47" s="121"/>
      <c r="J47" s="114"/>
      <c r="Q47" s="122"/>
    </row>
    <row r="48" spans="1:17" s="168" customFormat="1" ht="15">
      <c r="A48" s="171"/>
      <c r="B48" s="171"/>
      <c r="C48" s="171"/>
      <c r="D48" s="171"/>
      <c r="E48" s="171"/>
      <c r="F48" s="171"/>
      <c r="G48" s="171"/>
      <c r="H48" s="171"/>
      <c r="I48" s="121"/>
      <c r="J48" s="114"/>
      <c r="Q48" s="122"/>
    </row>
    <row r="49" spans="1:17" s="168" customFormat="1" ht="15">
      <c r="A49" s="171"/>
      <c r="B49" s="171"/>
      <c r="C49" s="171"/>
      <c r="D49" s="171"/>
      <c r="E49" s="171"/>
      <c r="F49" s="171"/>
      <c r="G49" s="171"/>
      <c r="H49" s="171"/>
      <c r="I49" s="121"/>
      <c r="J49" s="114"/>
      <c r="Q49" s="122"/>
    </row>
    <row r="50" spans="1:17" s="168" customFormat="1" ht="15">
      <c r="A50" s="171"/>
      <c r="B50" s="171"/>
      <c r="C50" s="171"/>
      <c r="D50" s="171"/>
      <c r="E50" s="171"/>
      <c r="F50" s="171"/>
      <c r="G50" s="171"/>
      <c r="H50" s="171"/>
      <c r="I50" s="121"/>
      <c r="J50" s="114"/>
      <c r="Q50" s="122"/>
    </row>
    <row r="51" spans="1:17" s="168" customFormat="1" ht="15">
      <c r="A51" s="171"/>
      <c r="B51" s="171"/>
      <c r="C51" s="171"/>
      <c r="D51" s="171"/>
      <c r="E51" s="171"/>
      <c r="F51" s="171"/>
      <c r="G51" s="171"/>
      <c r="H51" s="171"/>
      <c r="I51" s="121"/>
      <c r="J51" s="114"/>
      <c r="Q51" s="122"/>
    </row>
    <row r="52" spans="1:17" s="168" customFormat="1" ht="15">
      <c r="A52" s="171"/>
      <c r="B52" s="171"/>
      <c r="C52" s="171"/>
      <c r="D52" s="171"/>
      <c r="E52" s="171"/>
      <c r="F52" s="171"/>
      <c r="G52" s="171"/>
      <c r="H52" s="171"/>
      <c r="I52" s="121"/>
      <c r="J52" s="114"/>
      <c r="Q52" s="122"/>
    </row>
    <row r="53" spans="1:17" s="168" customFormat="1" ht="15">
      <c r="A53" s="171"/>
      <c r="B53" s="171"/>
      <c r="C53" s="171"/>
      <c r="D53" s="171"/>
      <c r="E53" s="171"/>
      <c r="F53" s="171"/>
      <c r="G53" s="171"/>
      <c r="H53" s="171"/>
      <c r="I53" s="121"/>
      <c r="J53" s="114"/>
      <c r="Q53" s="122"/>
    </row>
    <row r="54" spans="1:17" s="168" customFormat="1" ht="15">
      <c r="A54" s="171"/>
      <c r="B54" s="171"/>
      <c r="C54" s="171"/>
      <c r="D54" s="171"/>
      <c r="E54" s="171"/>
      <c r="F54" s="171"/>
      <c r="G54" s="171"/>
      <c r="H54" s="171"/>
      <c r="I54" s="121"/>
      <c r="J54" s="114"/>
      <c r="Q54" s="122"/>
    </row>
    <row r="55" spans="1:17" s="168" customFormat="1" ht="15">
      <c r="A55" s="171"/>
      <c r="B55" s="171"/>
      <c r="C55" s="171"/>
      <c r="D55" s="171"/>
      <c r="E55" s="171"/>
      <c r="F55" s="171"/>
      <c r="G55" s="171"/>
      <c r="H55" s="171"/>
      <c r="I55" s="121"/>
      <c r="J55" s="114"/>
      <c r="Q55" s="122"/>
    </row>
    <row r="56" spans="1:17" s="168" customFormat="1" ht="15">
      <c r="A56" s="171"/>
      <c r="B56" s="171"/>
      <c r="C56" s="171"/>
      <c r="D56" s="171"/>
      <c r="E56" s="171"/>
      <c r="F56" s="171"/>
      <c r="G56" s="171"/>
      <c r="H56" s="171"/>
      <c r="I56" s="121"/>
      <c r="J56" s="114"/>
      <c r="Q56" s="122"/>
    </row>
    <row r="57" spans="1:17" s="168" customFormat="1" ht="15">
      <c r="A57" s="171"/>
      <c r="B57" s="171"/>
      <c r="C57" s="171"/>
      <c r="D57" s="171"/>
      <c r="E57" s="171"/>
      <c r="F57" s="171"/>
      <c r="G57" s="171"/>
      <c r="H57" s="171"/>
      <c r="I57" s="121"/>
      <c r="J57" s="114"/>
      <c r="Q57" s="122"/>
    </row>
    <row r="58" spans="1:17" s="168" customFormat="1" ht="15">
      <c r="A58" s="171"/>
      <c r="B58" s="171"/>
      <c r="C58" s="171"/>
      <c r="D58" s="171"/>
      <c r="E58" s="171"/>
      <c r="F58" s="171"/>
      <c r="G58" s="171"/>
      <c r="H58" s="171"/>
      <c r="I58" s="121"/>
      <c r="J58" s="114"/>
      <c r="Q58" s="122"/>
    </row>
    <row r="59" spans="1:17" s="168" customFormat="1" ht="15">
      <c r="A59" s="171"/>
      <c r="B59" s="171"/>
      <c r="C59" s="171"/>
      <c r="D59" s="171"/>
      <c r="E59" s="171"/>
      <c r="F59" s="171"/>
      <c r="G59" s="171"/>
      <c r="H59" s="171"/>
      <c r="I59" s="121"/>
      <c r="J59" s="114"/>
      <c r="Q59" s="122"/>
    </row>
    <row r="60" spans="1:17" s="109" customFormat="1" ht="30.75">
      <c r="A60" s="326" t="s">
        <v>18</v>
      </c>
      <c r="B60" s="326"/>
      <c r="C60" s="326"/>
      <c r="D60" s="326"/>
      <c r="E60" s="326"/>
      <c r="F60" s="326"/>
      <c r="G60" s="326"/>
      <c r="H60" s="326"/>
      <c r="I60" s="172"/>
      <c r="J60" s="172"/>
      <c r="Q60" s="122"/>
    </row>
    <row r="61" spans="1:17" s="1" customFormat="1" ht="20.25" thickBot="1">
      <c r="A61" s="327" t="str">
        <f>A2</f>
        <v>35° TORNEO AMISTAD</v>
      </c>
      <c r="B61" s="327"/>
      <c r="C61" s="327"/>
      <c r="D61" s="327"/>
      <c r="E61" s="327"/>
      <c r="F61" s="327"/>
      <c r="G61" s="327"/>
      <c r="H61" s="327"/>
      <c r="I61" s="69"/>
      <c r="J61" s="69"/>
      <c r="Q61" s="122"/>
    </row>
    <row r="62" spans="1:17" s="68" customFormat="1" ht="16.5" thickBot="1">
      <c r="A62" s="328" t="s">
        <v>7</v>
      </c>
      <c r="B62" s="329"/>
      <c r="C62" s="329"/>
      <c r="D62" s="329"/>
      <c r="E62" s="329"/>
      <c r="F62" s="329"/>
      <c r="G62" s="329"/>
      <c r="H62" s="330"/>
      <c r="I62" s="168"/>
      <c r="J62" s="168"/>
      <c r="Q62" s="122"/>
    </row>
    <row r="63" spans="1:17" s="68" customFormat="1" ht="18.75" thickBot="1">
      <c r="A63" s="331" t="str">
        <f>A5</f>
        <v>JUEVES 18 DE FEBRERO DE 2021</v>
      </c>
      <c r="B63" s="331"/>
      <c r="C63" s="331"/>
      <c r="D63" s="331"/>
      <c r="E63" s="331"/>
      <c r="F63" s="331"/>
      <c r="G63" s="331"/>
      <c r="H63" s="331"/>
      <c r="I63" s="168"/>
      <c r="J63" s="168"/>
      <c r="Q63" s="122"/>
    </row>
    <row r="64" spans="1:17" s="111" customFormat="1" ht="16.5" thickBot="1">
      <c r="A64" s="332" t="s">
        <v>243</v>
      </c>
      <c r="B64" s="333"/>
      <c r="C64" s="333"/>
      <c r="D64" s="333"/>
      <c r="E64" s="333"/>
      <c r="F64" s="333"/>
      <c r="G64" s="333"/>
      <c r="H64" s="334"/>
      <c r="I64" s="114"/>
      <c r="J64" s="114"/>
      <c r="Q64" s="122"/>
    </row>
    <row r="65" spans="1:17" customFormat="1" ht="18.75" thickBot="1">
      <c r="A65" s="173"/>
      <c r="I65" s="114"/>
      <c r="J65" s="114"/>
      <c r="K65" s="111"/>
      <c r="L65" s="111"/>
      <c r="O65" s="170"/>
      <c r="Q65" s="122"/>
    </row>
    <row r="66" spans="1:17" s="111" customFormat="1" ht="12.75" customHeight="1" thickBot="1">
      <c r="A66" s="323" t="s">
        <v>228</v>
      </c>
      <c r="B66" s="324"/>
      <c r="C66" s="324"/>
      <c r="D66" s="324"/>
      <c r="E66" s="324"/>
      <c r="F66" s="324"/>
      <c r="G66" s="324"/>
      <c r="H66" s="325"/>
      <c r="I66" s="114"/>
      <c r="J66" s="114"/>
      <c r="Q66" s="122"/>
    </row>
    <row r="67" spans="1:17" s="114" customFormat="1" ht="12.75" customHeight="1" thickBot="1">
      <c r="A67" s="335" t="s">
        <v>244</v>
      </c>
      <c r="B67" s="342"/>
      <c r="C67" s="342"/>
      <c r="D67" s="342"/>
      <c r="E67" s="342"/>
      <c r="F67" s="342"/>
      <c r="G67" s="342"/>
      <c r="H67" s="343"/>
      <c r="I67" s="121"/>
      <c r="Q67" s="122"/>
    </row>
    <row r="68" spans="1:17" s="114" customFormat="1" ht="12.75" customHeight="1">
      <c r="A68" s="149">
        <v>0.54375000000000095</v>
      </c>
      <c r="B68" s="123"/>
      <c r="C68" s="143" t="s">
        <v>151</v>
      </c>
      <c r="D68" s="174" t="s">
        <v>208</v>
      </c>
      <c r="E68" s="143" t="s">
        <v>150</v>
      </c>
      <c r="F68" s="174" t="s">
        <v>208</v>
      </c>
      <c r="G68" s="143" t="s">
        <v>149</v>
      </c>
      <c r="H68" s="175" t="s">
        <v>208</v>
      </c>
      <c r="I68" s="121">
        <f t="shared" ref="I68:I106" si="1">COUNTA(C68,E68,G68)</f>
        <v>3</v>
      </c>
      <c r="M68" s="143" t="s">
        <v>245</v>
      </c>
      <c r="N68" s="143">
        <f>J99</f>
        <v>7</v>
      </c>
    </row>
    <row r="69" spans="1:17" s="114" customFormat="1" ht="12.75" customHeight="1">
      <c r="A69" s="149">
        <v>0.55000000000000104</v>
      </c>
      <c r="B69" s="123"/>
      <c r="C69" s="143" t="s">
        <v>154</v>
      </c>
      <c r="D69" s="174" t="s">
        <v>208</v>
      </c>
      <c r="E69" s="143" t="s">
        <v>153</v>
      </c>
      <c r="F69" s="174" t="s">
        <v>208</v>
      </c>
      <c r="G69" s="143" t="s">
        <v>152</v>
      </c>
      <c r="H69" s="175" t="s">
        <v>208</v>
      </c>
      <c r="I69" s="121">
        <f t="shared" si="1"/>
        <v>3</v>
      </c>
      <c r="M69" s="143" t="s">
        <v>246</v>
      </c>
      <c r="N69" s="143">
        <f>J106</f>
        <v>18</v>
      </c>
    </row>
    <row r="70" spans="1:17" s="114" customFormat="1" ht="12.75" customHeight="1">
      <c r="A70" s="149">
        <v>0.55625000000000102</v>
      </c>
      <c r="B70" s="123"/>
      <c r="C70" s="143" t="s">
        <v>158</v>
      </c>
      <c r="D70" s="174" t="s">
        <v>208</v>
      </c>
      <c r="E70" s="143" t="s">
        <v>156</v>
      </c>
      <c r="F70" s="174" t="s">
        <v>208</v>
      </c>
      <c r="G70" s="143" t="s">
        <v>155</v>
      </c>
      <c r="H70" s="175" t="s">
        <v>208</v>
      </c>
      <c r="I70" s="121">
        <f t="shared" si="1"/>
        <v>3</v>
      </c>
      <c r="M70" s="143" t="s">
        <v>247</v>
      </c>
      <c r="N70" s="143">
        <f>J72</f>
        <v>14</v>
      </c>
    </row>
    <row r="71" spans="1:17" s="114" customFormat="1" ht="12.75" customHeight="1">
      <c r="A71" s="149">
        <v>0.562500000000001</v>
      </c>
      <c r="B71" s="123"/>
      <c r="C71" s="143" t="s">
        <v>159</v>
      </c>
      <c r="D71" s="174" t="s">
        <v>208</v>
      </c>
      <c r="E71" s="151" t="s">
        <v>160</v>
      </c>
      <c r="F71" s="174" t="s">
        <v>208</v>
      </c>
      <c r="G71" s="143" t="s">
        <v>157</v>
      </c>
      <c r="H71" s="175" t="s">
        <v>208</v>
      </c>
      <c r="I71" s="121">
        <v>2</v>
      </c>
      <c r="M71" s="143" t="s">
        <v>248</v>
      </c>
      <c r="N71" s="143">
        <f>J78</f>
        <v>14</v>
      </c>
    </row>
    <row r="72" spans="1:17" s="114" customFormat="1" ht="12.75" customHeight="1" thickBot="1">
      <c r="A72" s="149">
        <v>0.56875000000000098</v>
      </c>
      <c r="B72" s="123"/>
      <c r="C72" s="176" t="s">
        <v>163</v>
      </c>
      <c r="D72" s="177" t="s">
        <v>208</v>
      </c>
      <c r="E72" s="176" t="s">
        <v>162</v>
      </c>
      <c r="F72" s="177" t="s">
        <v>208</v>
      </c>
      <c r="G72" s="176" t="s">
        <v>161</v>
      </c>
      <c r="H72" s="178" t="s">
        <v>208</v>
      </c>
      <c r="I72" s="121">
        <f t="shared" si="1"/>
        <v>3</v>
      </c>
      <c r="J72" s="179">
        <f>SUM(I68:I72)</f>
        <v>14</v>
      </c>
      <c r="M72" s="143" t="s">
        <v>249</v>
      </c>
      <c r="N72" s="143">
        <f>J85</f>
        <v>15</v>
      </c>
    </row>
    <row r="73" spans="1:17" s="114" customFormat="1" ht="12.75" customHeight="1" thickBot="1">
      <c r="A73" s="350" t="s">
        <v>250</v>
      </c>
      <c r="B73" s="351"/>
      <c r="C73" s="351"/>
      <c r="D73" s="351"/>
      <c r="E73" s="351"/>
      <c r="F73" s="351"/>
      <c r="G73" s="351"/>
      <c r="H73" s="352"/>
      <c r="I73" s="137">
        <f t="shared" si="1"/>
        <v>0</v>
      </c>
      <c r="M73" s="143" t="s">
        <v>251</v>
      </c>
      <c r="N73" s="143">
        <f>I87</f>
        <v>0</v>
      </c>
    </row>
    <row r="74" spans="1:17" s="114" customFormat="1" ht="12.75" customHeight="1">
      <c r="A74" s="149">
        <v>0.57500000000000095</v>
      </c>
      <c r="B74" s="123"/>
      <c r="C74" s="154" t="s">
        <v>166</v>
      </c>
      <c r="D74" s="180" t="s">
        <v>208</v>
      </c>
      <c r="E74" s="154" t="s">
        <v>165</v>
      </c>
      <c r="F74" s="180" t="s">
        <v>208</v>
      </c>
      <c r="G74" s="154" t="s">
        <v>164</v>
      </c>
      <c r="H74" s="181" t="s">
        <v>208</v>
      </c>
      <c r="I74" s="121">
        <f t="shared" si="1"/>
        <v>3</v>
      </c>
      <c r="N74" s="143">
        <f>SUM(N68:N73)</f>
        <v>68</v>
      </c>
    </row>
    <row r="75" spans="1:17" s="114" customFormat="1" ht="12.75" customHeight="1">
      <c r="A75" s="149">
        <v>0.58125000000000104</v>
      </c>
      <c r="B75" s="123"/>
      <c r="C75" s="143" t="s">
        <v>169</v>
      </c>
      <c r="D75" s="174" t="s">
        <v>208</v>
      </c>
      <c r="E75" s="143" t="s">
        <v>168</v>
      </c>
      <c r="F75" s="174" t="s">
        <v>208</v>
      </c>
      <c r="G75" s="143" t="s">
        <v>167</v>
      </c>
      <c r="H75" s="175" t="s">
        <v>208</v>
      </c>
      <c r="I75" s="121">
        <f t="shared" si="1"/>
        <v>3</v>
      </c>
    </row>
    <row r="76" spans="1:17" s="114" customFormat="1" ht="12.75" customHeight="1">
      <c r="A76" s="149">
        <v>0.58750000000000102</v>
      </c>
      <c r="B76" s="123"/>
      <c r="C76" s="143" t="s">
        <v>170</v>
      </c>
      <c r="D76" s="174" t="s">
        <v>208</v>
      </c>
      <c r="E76" s="143" t="s">
        <v>172</v>
      </c>
      <c r="F76" s="174" t="s">
        <v>208</v>
      </c>
      <c r="G76" s="143" t="s">
        <v>171</v>
      </c>
      <c r="H76" s="175" t="s">
        <v>208</v>
      </c>
      <c r="I76" s="121">
        <f t="shared" si="1"/>
        <v>3</v>
      </c>
    </row>
    <row r="77" spans="1:17" s="114" customFormat="1" ht="12.75" customHeight="1">
      <c r="A77" s="149">
        <v>0.593750000000001</v>
      </c>
      <c r="B77" s="123"/>
      <c r="C77" s="182" t="s">
        <v>252</v>
      </c>
      <c r="D77" s="174" t="s">
        <v>208</v>
      </c>
      <c r="E77" s="182" t="s">
        <v>176</v>
      </c>
      <c r="F77" s="174" t="s">
        <v>208</v>
      </c>
      <c r="G77" s="143"/>
      <c r="H77" s="183"/>
      <c r="I77" s="121">
        <f t="shared" si="1"/>
        <v>2</v>
      </c>
      <c r="J77" s="184"/>
      <c r="N77" s="122"/>
    </row>
    <row r="78" spans="1:17" s="114" customFormat="1" ht="12.75" customHeight="1" thickBot="1">
      <c r="A78" s="149">
        <v>0.60000000000000098</v>
      </c>
      <c r="B78" s="123"/>
      <c r="C78" s="176" t="s">
        <v>175</v>
      </c>
      <c r="D78" s="177" t="s">
        <v>208</v>
      </c>
      <c r="E78" s="176" t="s">
        <v>174</v>
      </c>
      <c r="F78" s="177" t="s">
        <v>208</v>
      </c>
      <c r="G78" s="176" t="s">
        <v>173</v>
      </c>
      <c r="H78" s="178" t="s">
        <v>208</v>
      </c>
      <c r="I78" s="121">
        <f t="shared" si="1"/>
        <v>3</v>
      </c>
      <c r="J78" s="179">
        <f>SUM(I74:I78)</f>
        <v>14</v>
      </c>
    </row>
    <row r="79" spans="1:17" s="114" customFormat="1" ht="12.75" customHeight="1" thickBot="1">
      <c r="A79" s="335" t="s">
        <v>253</v>
      </c>
      <c r="B79" s="342"/>
      <c r="C79" s="342"/>
      <c r="D79" s="342"/>
      <c r="E79" s="342"/>
      <c r="F79" s="342"/>
      <c r="G79" s="342"/>
      <c r="H79" s="343"/>
      <c r="I79" s="137">
        <f t="shared" si="1"/>
        <v>0</v>
      </c>
    </row>
    <row r="80" spans="1:17" s="114" customFormat="1" ht="12.75" customHeight="1">
      <c r="A80" s="149">
        <v>0.60625000000000007</v>
      </c>
      <c r="B80" s="123"/>
      <c r="C80" s="227" t="s">
        <v>187</v>
      </c>
      <c r="D80" s="180" t="s">
        <v>208</v>
      </c>
      <c r="E80" s="185" t="s">
        <v>190</v>
      </c>
      <c r="F80" s="180" t="s">
        <v>208</v>
      </c>
      <c r="G80" s="185" t="s">
        <v>194</v>
      </c>
      <c r="H80" s="181" t="s">
        <v>208</v>
      </c>
      <c r="I80" s="121">
        <v>2</v>
      </c>
    </row>
    <row r="81" spans="1:16" s="114" customFormat="1" ht="12.75" customHeight="1">
      <c r="A81" s="149">
        <v>0.61249999999999993</v>
      </c>
      <c r="B81" s="123"/>
      <c r="C81" s="182" t="s">
        <v>196</v>
      </c>
      <c r="D81" s="174" t="s">
        <v>208</v>
      </c>
      <c r="E81" s="182" t="s">
        <v>191</v>
      </c>
      <c r="F81" s="174" t="s">
        <v>208</v>
      </c>
      <c r="G81" s="182" t="s">
        <v>197</v>
      </c>
      <c r="H81" s="175" t="s">
        <v>208</v>
      </c>
      <c r="I81" s="121">
        <f t="shared" si="1"/>
        <v>3</v>
      </c>
    </row>
    <row r="82" spans="1:16" s="114" customFormat="1" ht="12.75" customHeight="1">
      <c r="A82" s="149">
        <v>0.61875000000000002</v>
      </c>
      <c r="B82" s="123"/>
      <c r="C82" s="182" t="s">
        <v>189</v>
      </c>
      <c r="D82" s="174" t="s">
        <v>208</v>
      </c>
      <c r="E82" s="182" t="s">
        <v>192</v>
      </c>
      <c r="F82" s="174" t="s">
        <v>208</v>
      </c>
      <c r="G82" s="182" t="s">
        <v>200</v>
      </c>
      <c r="H82" s="175" t="s">
        <v>208</v>
      </c>
      <c r="I82" s="121">
        <f t="shared" si="1"/>
        <v>3</v>
      </c>
    </row>
    <row r="83" spans="1:16" s="114" customFormat="1" ht="12.75" customHeight="1">
      <c r="A83" s="149">
        <v>0.625</v>
      </c>
      <c r="B83" s="123"/>
      <c r="C83" s="186" t="s">
        <v>254</v>
      </c>
      <c r="D83" s="174" t="s">
        <v>208</v>
      </c>
      <c r="E83" s="151" t="s">
        <v>198</v>
      </c>
      <c r="F83" s="174" t="s">
        <v>208</v>
      </c>
      <c r="G83" s="186" t="s">
        <v>202</v>
      </c>
      <c r="H83" s="175" t="s">
        <v>208</v>
      </c>
      <c r="I83" s="121">
        <v>2</v>
      </c>
    </row>
    <row r="84" spans="1:16" s="114" customFormat="1" ht="12.75" customHeight="1">
      <c r="A84" s="149">
        <v>0.63124999999999998</v>
      </c>
      <c r="B84" s="123"/>
      <c r="C84" s="186" t="s">
        <v>195</v>
      </c>
      <c r="D84" s="174" t="s">
        <v>208</v>
      </c>
      <c r="E84" s="186" t="s">
        <v>199</v>
      </c>
      <c r="F84" s="174" t="s">
        <v>208</v>
      </c>
      <c r="G84" s="151" t="s">
        <v>203</v>
      </c>
      <c r="H84" s="175" t="s">
        <v>208</v>
      </c>
      <c r="I84" s="121">
        <v>2</v>
      </c>
      <c r="P84" s="122"/>
    </row>
    <row r="85" spans="1:16" s="114" customFormat="1" ht="12.75" customHeight="1" thickBot="1">
      <c r="A85" s="149">
        <v>0.63749999999999896</v>
      </c>
      <c r="B85" s="123"/>
      <c r="C85" s="161" t="s">
        <v>188</v>
      </c>
      <c r="D85" s="177" t="s">
        <v>208</v>
      </c>
      <c r="E85" s="187" t="s">
        <v>201</v>
      </c>
      <c r="F85" s="177" t="s">
        <v>208</v>
      </c>
      <c r="G85" s="187" t="s">
        <v>204</v>
      </c>
      <c r="H85" s="178" t="s">
        <v>208</v>
      </c>
      <c r="I85" s="121">
        <f t="shared" si="1"/>
        <v>3</v>
      </c>
      <c r="J85" s="179">
        <f>SUM(I80:I85)</f>
        <v>15</v>
      </c>
      <c r="P85" s="122"/>
    </row>
    <row r="86" spans="1:16" s="114" customFormat="1" ht="12.75" customHeight="1" thickBot="1">
      <c r="A86" s="335" t="s">
        <v>205</v>
      </c>
      <c r="B86" s="342"/>
      <c r="C86" s="342"/>
      <c r="D86" s="342"/>
      <c r="E86" s="342"/>
      <c r="F86" s="342"/>
      <c r="G86" s="342"/>
      <c r="H86" s="343"/>
      <c r="I86" s="137">
        <f t="shared" si="1"/>
        <v>0</v>
      </c>
      <c r="J86" s="184"/>
      <c r="P86" s="122"/>
    </row>
    <row r="87" spans="1:16" s="114" customFormat="1" ht="12.75" customHeight="1" thickBot="1">
      <c r="A87" s="164">
        <v>0.64374999999999993</v>
      </c>
      <c r="B87" s="188"/>
      <c r="C87" s="218" t="s">
        <v>206</v>
      </c>
      <c r="D87" s="189"/>
      <c r="E87" s="190"/>
      <c r="F87" s="189"/>
      <c r="G87" s="190"/>
      <c r="H87" s="191"/>
      <c r="I87" s="121">
        <v>0</v>
      </c>
      <c r="J87" s="179">
        <f>I87</f>
        <v>0</v>
      </c>
      <c r="P87" s="122"/>
    </row>
    <row r="88" spans="1:16" s="114" customFormat="1" ht="12.75" customHeight="1">
      <c r="A88" s="192"/>
      <c r="B88" s="193"/>
      <c r="C88" s="193"/>
      <c r="D88" s="194"/>
      <c r="E88" s="193"/>
      <c r="F88" s="194"/>
      <c r="G88" s="193"/>
      <c r="H88" s="194"/>
      <c r="I88" s="121"/>
      <c r="J88" s="184"/>
      <c r="P88" s="122"/>
    </row>
    <row r="89" spans="1:16" s="114" customFormat="1" ht="12.75" customHeight="1">
      <c r="A89" s="192"/>
      <c r="B89" s="193"/>
      <c r="C89" s="193"/>
      <c r="D89" s="194"/>
      <c r="E89" s="193"/>
      <c r="F89" s="194"/>
      <c r="G89" s="193"/>
      <c r="H89" s="194"/>
      <c r="I89" s="121"/>
      <c r="J89" s="184"/>
      <c r="P89" s="122"/>
    </row>
    <row r="90" spans="1:16" s="114" customFormat="1" ht="12.75" customHeight="1">
      <c r="A90" s="192"/>
      <c r="B90" s="193"/>
      <c r="C90" s="193"/>
      <c r="D90" s="194"/>
      <c r="E90" s="193"/>
      <c r="F90" s="194"/>
      <c r="G90" s="193"/>
      <c r="H90" s="194"/>
      <c r="I90" s="121"/>
      <c r="J90" s="184"/>
      <c r="P90" s="122"/>
    </row>
    <row r="91" spans="1:16" s="114" customFormat="1" ht="12.75" customHeight="1">
      <c r="A91" s="192"/>
      <c r="B91" s="193"/>
      <c r="C91" s="193"/>
      <c r="D91" s="194"/>
      <c r="E91" s="193"/>
      <c r="F91" s="194"/>
      <c r="G91" s="193"/>
      <c r="H91" s="194"/>
      <c r="I91" s="121"/>
      <c r="J91" s="184"/>
      <c r="P91" s="122"/>
    </row>
    <row r="92" spans="1:16" s="114" customFormat="1" ht="12.75" customHeight="1">
      <c r="A92" s="192"/>
      <c r="B92" s="193"/>
      <c r="C92" s="193"/>
      <c r="D92" s="194"/>
      <c r="E92" s="193"/>
      <c r="F92" s="194"/>
      <c r="G92" s="193"/>
      <c r="H92" s="194"/>
      <c r="I92" s="121"/>
      <c r="J92" s="184"/>
      <c r="P92" s="122"/>
    </row>
    <row r="93" spans="1:16" s="114" customFormat="1" ht="12.75" customHeight="1">
      <c r="A93" s="192"/>
      <c r="B93" s="193"/>
      <c r="C93" s="193"/>
      <c r="D93" s="194"/>
      <c r="E93" s="193"/>
      <c r="F93" s="194"/>
      <c r="G93" s="193"/>
      <c r="H93" s="194"/>
      <c r="I93" s="121"/>
      <c r="J93" s="184"/>
      <c r="P93" s="122"/>
    </row>
    <row r="94" spans="1:16" s="114" customFormat="1" ht="12.75" customHeight="1" thickBot="1">
      <c r="A94" s="167"/>
      <c r="I94" s="121"/>
      <c r="P94" s="122"/>
    </row>
    <row r="95" spans="1:16" customFormat="1" ht="12.75" customHeight="1" thickBot="1">
      <c r="A95" s="353" t="s">
        <v>255</v>
      </c>
      <c r="B95" s="354"/>
      <c r="C95" s="354"/>
      <c r="D95" s="354"/>
      <c r="E95" s="354"/>
      <c r="F95" s="354"/>
      <c r="G95" s="354"/>
      <c r="H95" s="355"/>
      <c r="I95" s="121"/>
      <c r="N95" s="170"/>
      <c r="P95" s="122"/>
    </row>
    <row r="96" spans="1:16" s="111" customFormat="1" ht="12.75" customHeight="1" thickBot="1">
      <c r="A96" s="335" t="s">
        <v>256</v>
      </c>
      <c r="B96" s="342"/>
      <c r="C96" s="342"/>
      <c r="D96" s="342"/>
      <c r="E96" s="342"/>
      <c r="F96" s="342"/>
      <c r="G96" s="342"/>
      <c r="H96" s="343"/>
      <c r="I96" s="121"/>
      <c r="K96"/>
      <c r="L96"/>
      <c r="M96"/>
      <c r="N96" s="122"/>
    </row>
    <row r="97" spans="1:14" s="114" customFormat="1" ht="12.75" customHeight="1">
      <c r="A97" s="149">
        <v>0.375</v>
      </c>
      <c r="B97" s="153"/>
      <c r="C97" s="154" t="s">
        <v>178</v>
      </c>
      <c r="D97" s="180" t="s">
        <v>208</v>
      </c>
      <c r="E97" s="154" t="s">
        <v>179</v>
      </c>
      <c r="F97" s="180" t="s">
        <v>208</v>
      </c>
      <c r="G97" s="154" t="s">
        <v>180</v>
      </c>
      <c r="H97" s="181" t="s">
        <v>208</v>
      </c>
      <c r="I97" s="121">
        <f t="shared" si="1"/>
        <v>3</v>
      </c>
      <c r="K97"/>
      <c r="L97"/>
      <c r="M97"/>
      <c r="N97" s="122"/>
    </row>
    <row r="98" spans="1:14" ht="12.75" customHeight="1">
      <c r="A98" s="149">
        <v>0.38125000000000003</v>
      </c>
      <c r="B98" s="123"/>
      <c r="C98" s="151" t="s">
        <v>182</v>
      </c>
      <c r="D98" s="174" t="s">
        <v>208</v>
      </c>
      <c r="E98" s="151" t="s">
        <v>183</v>
      </c>
      <c r="F98" s="174" t="s">
        <v>208</v>
      </c>
      <c r="G98" s="182" t="s">
        <v>184</v>
      </c>
      <c r="H98" s="175" t="s">
        <v>208</v>
      </c>
      <c r="I98" s="121">
        <v>1</v>
      </c>
      <c r="K98"/>
      <c r="L98"/>
      <c r="M98"/>
      <c r="N98" s="122"/>
    </row>
    <row r="99" spans="1:14" ht="12.75" customHeight="1" thickBot="1">
      <c r="A99" s="149">
        <v>0.38750000000000001</v>
      </c>
      <c r="B99" s="160"/>
      <c r="C99" s="176" t="s">
        <v>186</v>
      </c>
      <c r="D99" s="177" t="s">
        <v>208</v>
      </c>
      <c r="E99" s="176" t="s">
        <v>185</v>
      </c>
      <c r="F99" s="177" t="s">
        <v>208</v>
      </c>
      <c r="G99" s="195" t="s">
        <v>181</v>
      </c>
      <c r="H99" s="178" t="s">
        <v>208</v>
      </c>
      <c r="I99" s="121">
        <f t="shared" si="1"/>
        <v>3</v>
      </c>
      <c r="J99" s="196">
        <f>SUM(I97:I99)</f>
        <v>7</v>
      </c>
      <c r="K99"/>
      <c r="L99"/>
      <c r="M99"/>
      <c r="N99" s="122"/>
    </row>
    <row r="100" spans="1:14" ht="12.75" customHeight="1" thickBot="1">
      <c r="A100" s="335" t="s">
        <v>257</v>
      </c>
      <c r="B100" s="342"/>
      <c r="C100" s="342"/>
      <c r="D100" s="342"/>
      <c r="E100" s="342"/>
      <c r="F100" s="342"/>
      <c r="G100" s="342"/>
      <c r="H100" s="343"/>
      <c r="I100" s="137">
        <f t="shared" si="1"/>
        <v>0</v>
      </c>
      <c r="K100"/>
      <c r="L100"/>
      <c r="M100"/>
    </row>
    <row r="101" spans="1:14" ht="12.75" customHeight="1">
      <c r="A101" s="197">
        <v>0.39374999999999999</v>
      </c>
      <c r="B101" s="153"/>
      <c r="C101" s="154" t="s">
        <v>133</v>
      </c>
      <c r="D101" s="180" t="s">
        <v>208</v>
      </c>
      <c r="E101" s="154" t="s">
        <v>132</v>
      </c>
      <c r="F101" s="180" t="s">
        <v>208</v>
      </c>
      <c r="G101" s="154" t="s">
        <v>131</v>
      </c>
      <c r="H101" s="181" t="s">
        <v>208</v>
      </c>
      <c r="I101" s="121">
        <f t="shared" si="1"/>
        <v>3</v>
      </c>
    </row>
    <row r="102" spans="1:14" ht="12.75" customHeight="1">
      <c r="A102" s="149">
        <v>0.4</v>
      </c>
      <c r="B102" s="153"/>
      <c r="C102" s="143" t="s">
        <v>136</v>
      </c>
      <c r="D102" s="174" t="s">
        <v>208</v>
      </c>
      <c r="E102" s="143" t="s">
        <v>135</v>
      </c>
      <c r="F102" s="174" t="s">
        <v>208</v>
      </c>
      <c r="G102" s="143" t="s">
        <v>134</v>
      </c>
      <c r="H102" s="175" t="s">
        <v>208</v>
      </c>
      <c r="I102" s="121">
        <f t="shared" si="1"/>
        <v>3</v>
      </c>
    </row>
    <row r="103" spans="1:14" ht="12.75" customHeight="1">
      <c r="A103" s="149">
        <v>0.40625</v>
      </c>
      <c r="B103" s="153"/>
      <c r="C103" s="143" t="s">
        <v>139</v>
      </c>
      <c r="D103" s="174" t="s">
        <v>208</v>
      </c>
      <c r="E103" s="143" t="s">
        <v>138</v>
      </c>
      <c r="F103" s="174" t="s">
        <v>208</v>
      </c>
      <c r="G103" s="143" t="s">
        <v>137</v>
      </c>
      <c r="H103" s="175" t="s">
        <v>208</v>
      </c>
      <c r="I103" s="121">
        <f t="shared" si="1"/>
        <v>3</v>
      </c>
    </row>
    <row r="104" spans="1:14" ht="12.75" customHeight="1">
      <c r="A104" s="149">
        <v>0.41249999999999998</v>
      </c>
      <c r="B104" s="153"/>
      <c r="C104" s="143" t="s">
        <v>142</v>
      </c>
      <c r="D104" s="174" t="s">
        <v>208</v>
      </c>
      <c r="E104" s="143" t="s">
        <v>141</v>
      </c>
      <c r="F104" s="174" t="s">
        <v>208</v>
      </c>
      <c r="G104" s="143" t="s">
        <v>140</v>
      </c>
      <c r="H104" s="175" t="s">
        <v>208</v>
      </c>
      <c r="I104" s="121">
        <f t="shared" si="1"/>
        <v>3</v>
      </c>
    </row>
    <row r="105" spans="1:14" ht="12.75" customHeight="1">
      <c r="A105" s="149">
        <v>0.41875000000000001</v>
      </c>
      <c r="B105" s="153"/>
      <c r="C105" s="182" t="s">
        <v>145</v>
      </c>
      <c r="D105" s="174" t="s">
        <v>208</v>
      </c>
      <c r="E105" s="182" t="s">
        <v>146</v>
      </c>
      <c r="F105" s="174" t="s">
        <v>208</v>
      </c>
      <c r="G105" s="143" t="s">
        <v>144</v>
      </c>
      <c r="H105" s="175" t="s">
        <v>208</v>
      </c>
      <c r="I105" s="121">
        <f t="shared" si="1"/>
        <v>3</v>
      </c>
    </row>
    <row r="106" spans="1:14" ht="12.75" customHeight="1" thickBot="1">
      <c r="A106" s="164">
        <v>0.42499999999999999</v>
      </c>
      <c r="B106" s="188"/>
      <c r="C106" s="198" t="s">
        <v>147</v>
      </c>
      <c r="D106" s="199" t="s">
        <v>208</v>
      </c>
      <c r="E106" s="198" t="s">
        <v>148</v>
      </c>
      <c r="F106" s="199" t="s">
        <v>208</v>
      </c>
      <c r="G106" s="146" t="s">
        <v>143</v>
      </c>
      <c r="H106" s="200" t="s">
        <v>208</v>
      </c>
      <c r="I106" s="121">
        <f t="shared" si="1"/>
        <v>3</v>
      </c>
      <c r="J106" s="201">
        <f>SUM(I101:I106)</f>
        <v>18</v>
      </c>
    </row>
    <row r="107" spans="1:14" ht="18.75" thickBot="1">
      <c r="I107" s="121"/>
    </row>
    <row r="108" spans="1:14" ht="18.75" thickBot="1">
      <c r="A108" s="344" t="s">
        <v>242</v>
      </c>
      <c r="B108" s="345"/>
      <c r="C108" s="345"/>
      <c r="D108" s="345"/>
      <c r="E108" s="345"/>
      <c r="F108" s="345"/>
      <c r="G108" s="345"/>
      <c r="H108" s="346"/>
      <c r="I108" s="121"/>
      <c r="J108" s="203">
        <f>SUM(J72,J78,J85,J99,J106,J87)</f>
        <v>68</v>
      </c>
    </row>
    <row r="109" spans="1:14" ht="18.75" thickBot="1">
      <c r="A109" s="347"/>
      <c r="B109" s="348"/>
      <c r="C109" s="348"/>
      <c r="D109" s="348"/>
      <c r="E109" s="348"/>
      <c r="F109" s="348"/>
      <c r="G109" s="348"/>
      <c r="H109" s="349"/>
      <c r="I109" s="121"/>
      <c r="J109" s="204"/>
    </row>
    <row r="110" spans="1:14">
      <c r="A110" s="205"/>
      <c r="I110" s="121"/>
      <c r="J110" s="204"/>
    </row>
    <row r="111" spans="1:14">
      <c r="A111" s="205"/>
      <c r="I111" s="121"/>
      <c r="J111" s="204"/>
    </row>
    <row r="112" spans="1:14">
      <c r="A112" s="205"/>
      <c r="I112" s="121"/>
      <c r="J112" s="204"/>
    </row>
    <row r="113" spans="1:10">
      <c r="A113" s="205"/>
      <c r="I113" s="121"/>
      <c r="J113" s="204"/>
    </row>
    <row r="114" spans="1:10">
      <c r="A114" s="205"/>
      <c r="I114" s="121"/>
      <c r="J114" s="204"/>
    </row>
    <row r="115" spans="1:10">
      <c r="A115" s="205"/>
      <c r="I115" s="121"/>
      <c r="J115" s="204"/>
    </row>
    <row r="116" spans="1:10">
      <c r="A116" s="205"/>
      <c r="I116" s="121"/>
      <c r="J116" s="204"/>
    </row>
    <row r="117" spans="1:10">
      <c r="A117" s="205"/>
      <c r="I117" s="121"/>
      <c r="J117" s="204"/>
    </row>
    <row r="118" spans="1:10">
      <c r="A118" s="205"/>
      <c r="I118" s="121"/>
      <c r="J118" s="204"/>
    </row>
    <row r="119" spans="1:10">
      <c r="A119" s="205"/>
      <c r="I119" s="121"/>
      <c r="J119" s="204"/>
    </row>
    <row r="120" spans="1:10">
      <c r="A120" s="205"/>
      <c r="I120" s="121"/>
      <c r="J120" s="204"/>
    </row>
    <row r="121" spans="1:10">
      <c r="A121" s="205"/>
      <c r="I121" s="121"/>
      <c r="J121" s="204"/>
    </row>
    <row r="122" spans="1:10">
      <c r="A122" s="205"/>
      <c r="I122" s="121"/>
      <c r="J122" s="204"/>
    </row>
    <row r="123" spans="1:10">
      <c r="A123" s="205"/>
      <c r="I123" s="121"/>
      <c r="J123" s="204"/>
    </row>
    <row r="124" spans="1:10">
      <c r="A124" s="205"/>
      <c r="I124" s="121"/>
      <c r="J124" s="204"/>
    </row>
    <row r="125" spans="1:10">
      <c r="A125" s="205"/>
      <c r="I125" s="121"/>
      <c r="J125" s="204"/>
    </row>
    <row r="126" spans="1:10">
      <c r="A126" s="205"/>
      <c r="I126" s="121"/>
      <c r="J126" s="204"/>
    </row>
    <row r="127" spans="1:10">
      <c r="A127" s="205"/>
      <c r="I127" s="121"/>
      <c r="J127" s="204"/>
    </row>
    <row r="128" spans="1:10">
      <c r="A128" s="205"/>
      <c r="I128" s="121"/>
      <c r="J128" s="204"/>
    </row>
    <row r="129" spans="1:10">
      <c r="A129" s="205"/>
      <c r="I129" s="121"/>
      <c r="J129" s="204"/>
    </row>
    <row r="130" spans="1:10">
      <c r="A130" s="205"/>
      <c r="I130" s="121"/>
      <c r="J130" s="204"/>
    </row>
    <row r="131" spans="1:10">
      <c r="A131" s="205"/>
      <c r="I131" s="121"/>
      <c r="J131" s="204"/>
    </row>
    <row r="132" spans="1:10">
      <c r="A132" s="205"/>
      <c r="I132" s="121"/>
      <c r="J132" s="204"/>
    </row>
    <row r="133" spans="1:10">
      <c r="A133" s="205"/>
      <c r="I133" s="121"/>
      <c r="J133" s="204"/>
    </row>
    <row r="134" spans="1:10">
      <c r="A134" s="205"/>
      <c r="I134" s="121"/>
      <c r="J134" s="204"/>
    </row>
    <row r="135" spans="1:10">
      <c r="A135" s="205"/>
      <c r="I135" s="121"/>
      <c r="J135" s="204"/>
    </row>
    <row r="136" spans="1:10">
      <c r="A136" s="205"/>
      <c r="I136" s="121"/>
      <c r="J136" s="204"/>
    </row>
    <row r="137" spans="1:10">
      <c r="A137" s="205"/>
      <c r="I137" s="121"/>
      <c r="J137" s="204"/>
    </row>
    <row r="138" spans="1:10">
      <c r="A138" s="205"/>
      <c r="I138" s="121"/>
      <c r="J138" s="204"/>
    </row>
    <row r="139" spans="1:10">
      <c r="A139" s="205"/>
      <c r="I139" s="121"/>
      <c r="J139" s="204"/>
    </row>
    <row r="140" spans="1:10">
      <c r="A140" s="205"/>
      <c r="I140" s="121"/>
      <c r="J140" s="204"/>
    </row>
    <row r="141" spans="1:10">
      <c r="A141" s="205"/>
      <c r="I141" s="121"/>
      <c r="J141" s="204"/>
    </row>
    <row r="142" spans="1:10">
      <c r="A142" s="205"/>
      <c r="I142" s="121"/>
      <c r="J142" s="204"/>
    </row>
    <row r="143" spans="1:10">
      <c r="A143" s="205"/>
      <c r="I143" s="121"/>
      <c r="J143" s="204"/>
    </row>
    <row r="144" spans="1:10">
      <c r="A144" s="205"/>
      <c r="I144" s="121"/>
      <c r="J144" s="204"/>
    </row>
    <row r="145" spans="1:10">
      <c r="A145" s="205"/>
      <c r="I145" s="121"/>
      <c r="J145" s="204"/>
    </row>
    <row r="146" spans="1:10">
      <c r="A146" s="205"/>
      <c r="I146" s="121"/>
      <c r="J146" s="204"/>
    </row>
    <row r="147" spans="1:10">
      <c r="A147" s="205"/>
      <c r="I147" s="121"/>
      <c r="J147" s="204"/>
    </row>
    <row r="148" spans="1:10">
      <c r="A148" s="205"/>
      <c r="I148" s="121"/>
      <c r="J148" s="204"/>
    </row>
    <row r="149" spans="1:10">
      <c r="A149" s="205"/>
      <c r="I149" s="121"/>
      <c r="J149" s="204"/>
    </row>
    <row r="150" spans="1:10">
      <c r="A150" s="205"/>
      <c r="I150" s="121"/>
      <c r="J150" s="204"/>
    </row>
    <row r="151" spans="1:10">
      <c r="A151" s="205"/>
      <c r="I151" s="121"/>
      <c r="J151" s="204"/>
    </row>
    <row r="152" spans="1:10">
      <c r="A152" s="205"/>
      <c r="I152" s="121"/>
      <c r="J152" s="204"/>
    </row>
  </sheetData>
  <mergeCells count="26">
    <mergeCell ref="A100:H100"/>
    <mergeCell ref="A108:H109"/>
    <mergeCell ref="A67:H67"/>
    <mergeCell ref="A73:H73"/>
    <mergeCell ref="A79:H79"/>
    <mergeCell ref="A86:H86"/>
    <mergeCell ref="A95:H95"/>
    <mergeCell ref="A96:H96"/>
    <mergeCell ref="A66:H66"/>
    <mergeCell ref="A9:H9"/>
    <mergeCell ref="A19:H19"/>
    <mergeCell ref="A25:H25"/>
    <mergeCell ref="A31:H31"/>
    <mergeCell ref="A35:H35"/>
    <mergeCell ref="A41:H42"/>
    <mergeCell ref="A60:H60"/>
    <mergeCell ref="A61:H61"/>
    <mergeCell ref="A62:H62"/>
    <mergeCell ref="A63:H63"/>
    <mergeCell ref="A64:H64"/>
    <mergeCell ref="A8:H8"/>
    <mergeCell ref="A1:H1"/>
    <mergeCell ref="A2:H2"/>
    <mergeCell ref="A3:H3"/>
    <mergeCell ref="A5:H5"/>
    <mergeCell ref="A6:H6"/>
  </mergeCells>
  <printOptions horizontalCentered="1" verticalCentered="1"/>
  <pageMargins left="0" right="0" top="0" bottom="0" header="0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JUVENILES</vt:lpstr>
      <vt:lpstr>MENORES</vt:lpstr>
      <vt:lpstr>MEN 15</vt:lpstr>
      <vt:lpstr>MEN 13</vt:lpstr>
      <vt:lpstr>ALBATROS - 08 - 09 -</vt:lpstr>
      <vt:lpstr>EAGLES - 10 - 11 - </vt:lpstr>
      <vt:lpstr>BIRDIES 12 Y POST</vt:lpstr>
      <vt:lpstr>PROMOCIONALES</vt:lpstr>
      <vt:lpstr>HORARIOS JUE</vt:lpstr>
      <vt:lpstr>HORARIOS VIE</vt:lpstr>
      <vt:lpstr>EEPP CON HCP</vt:lpstr>
      <vt:lpstr>EEPP SIN HCP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2021-02-19T19:34:56Z</cp:lastPrinted>
  <dcterms:created xsi:type="dcterms:W3CDTF">2000-04-30T13:23:02Z</dcterms:created>
  <dcterms:modified xsi:type="dcterms:W3CDTF">2021-02-19T20:46:03Z</dcterms:modified>
</cp:coreProperties>
</file>